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60" windowWidth="16380" windowHeight="8130" tabRatio="613"/>
  </bookViews>
  <sheets>
    <sheet name="Autocompute Template" sheetId="1" r:id="rId1"/>
    <sheet name="Availability" sheetId="2" r:id="rId2"/>
    <sheet name="Complete Pricelist" sheetId="3" r:id="rId3"/>
  </sheets>
  <definedNames>
    <definedName name="_xlnm._FilterDatabase" localSheetId="1" hidden="1">Availability!$A$3:$E$344</definedName>
    <definedName name="_xlnm._FilterDatabase">Availability!$A$3:$E$341</definedName>
    <definedName name="_FilterDatabase_1">Availability!$B$2:$E$105</definedName>
    <definedName name="_xlnm.Print_Area" localSheetId="0">'Autocompute Template'!$A$1:$G$79</definedName>
  </definedNames>
  <calcPr calcId="145621"/>
</workbook>
</file>

<file path=xl/calcChain.xml><?xml version="1.0" encoding="utf-8"?>
<calcChain xmlns="http://schemas.openxmlformats.org/spreadsheetml/2006/main">
  <c r="D3" i="1" l="1"/>
  <c r="C8" i="1" s="1"/>
  <c r="E8" i="1" l="1"/>
  <c r="F8" i="1"/>
  <c r="G8" i="1"/>
  <c r="D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G35" i="1"/>
  <c r="F35" i="1"/>
  <c r="E35" i="1"/>
  <c r="D35" i="1"/>
  <c r="C35" i="1"/>
  <c r="B35" i="1"/>
  <c r="E23" i="1"/>
  <c r="F23" i="1" s="1"/>
  <c r="G23" i="1" s="1"/>
  <c r="D23" i="1"/>
  <c r="D2" i="1"/>
  <c r="G10" i="1" l="1"/>
  <c r="G15" i="1" s="1"/>
  <c r="G16" i="1" s="1"/>
  <c r="G19" i="1" l="1"/>
  <c r="G17" i="1"/>
  <c r="G20" i="1" s="1"/>
  <c r="F10" i="1"/>
  <c r="F15" i="1" s="1"/>
  <c r="F16" i="1" s="1"/>
  <c r="E10" i="1"/>
  <c r="E15" i="1" s="1"/>
  <c r="E16" i="1" s="1"/>
  <c r="D10" i="1"/>
  <c r="D15" i="1" s="1"/>
  <c r="D16" i="1" s="1"/>
  <c r="C10" i="1"/>
  <c r="C15" i="1" s="1"/>
  <c r="C16" i="1" s="1"/>
  <c r="G11" i="1"/>
  <c r="C19" i="1" l="1"/>
  <c r="C17" i="1"/>
  <c r="C20" i="1" s="1"/>
  <c r="C24" i="1" s="1"/>
  <c r="C36" i="1" s="1"/>
  <c r="C78" i="1" s="1"/>
  <c r="D19" i="1"/>
  <c r="D17" i="1"/>
  <c r="D20" i="1" s="1"/>
  <c r="E19" i="1"/>
  <c r="E17" i="1"/>
  <c r="E20" i="1" s="1"/>
  <c r="F19" i="1"/>
  <c r="F17" i="1"/>
  <c r="F20" i="1" s="1"/>
  <c r="G32" i="1"/>
  <c r="G22" i="1"/>
  <c r="G24" i="1" s="1"/>
  <c r="G26" i="1" s="1"/>
  <c r="C11" i="1"/>
  <c r="D11" i="1"/>
  <c r="E11" i="1"/>
  <c r="F11" i="1"/>
  <c r="F32" i="1" l="1"/>
  <c r="F28" i="1"/>
  <c r="F30" i="1" s="1"/>
  <c r="F22" i="1"/>
  <c r="F24" i="1" s="1"/>
  <c r="F36" i="1" s="1"/>
  <c r="E32" i="1"/>
  <c r="E28" i="1"/>
  <c r="E30" i="1" s="1"/>
  <c r="E22" i="1"/>
  <c r="E24" i="1" s="1"/>
  <c r="E36" i="1" s="1"/>
  <c r="D28" i="1"/>
  <c r="D30" i="1" s="1"/>
  <c r="D22" i="1"/>
  <c r="D24" i="1" s="1"/>
  <c r="D36" i="1" s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6" i="1"/>
  <c r="G84" i="1"/>
  <c r="G83" i="1"/>
  <c r="G82" i="1"/>
  <c r="G81" i="1"/>
  <c r="G76" i="1"/>
  <c r="G37" i="1" l="1"/>
  <c r="G78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78" i="1" s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84" i="1"/>
  <c r="E83" i="1"/>
  <c r="E82" i="1"/>
  <c r="E81" i="1"/>
  <c r="E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84" i="1"/>
  <c r="F83" i="1"/>
  <c r="F82" i="1"/>
  <c r="F81" i="1"/>
  <c r="F77" i="1"/>
  <c r="F78" i="1" l="1"/>
  <c r="E78" i="1"/>
</calcChain>
</file>

<file path=xl/sharedStrings.xml><?xml version="1.0" encoding="utf-8"?>
<sst xmlns="http://schemas.openxmlformats.org/spreadsheetml/2006/main" count="2881" uniqueCount="536">
  <si>
    <t>TYPE:</t>
  </si>
  <si>
    <t>UNIT:</t>
  </si>
  <si>
    <t>* CLICK DROPDOWN AND SELECT UNIT FROM THE LIST *</t>
  </si>
  <si>
    <t>LIST PRICE:</t>
  </si>
  <si>
    <t>TOWER :</t>
  </si>
  <si>
    <t>B</t>
  </si>
  <si>
    <t>Spot Cash</t>
  </si>
  <si>
    <t>Deferred Cash 20 Spot / 80</t>
  </si>
  <si>
    <t>10 Spot / 20 (40 mos) / 70</t>
  </si>
  <si>
    <t>5 Spot / 25 (40 mos) / 70</t>
  </si>
  <si>
    <t>20 (40 mos) / 80</t>
  </si>
  <si>
    <t>LIST PRICE</t>
  </si>
  <si>
    <t>STANDARD DISCOUNT</t>
  </si>
  <si>
    <t>DISCOUNT AMOUNT 1</t>
  </si>
  <si>
    <t>DISCOUNTED LIST PRICE</t>
  </si>
  <si>
    <t>PROMO DISCOUNT</t>
  </si>
  <si>
    <t>DISCOUNT AMOUNT 2</t>
  </si>
  <si>
    <t>ABSOLUTE VALUE DISCOUNT</t>
  </si>
  <si>
    <t>TOTAL DISCOUNTS</t>
  </si>
  <si>
    <t>FINAL DISCOUNTED LIST PRICE</t>
  </si>
  <si>
    <t>OTHER CHARGES (5.5%)</t>
  </si>
  <si>
    <t>* OTHER CHARGES = (Registration Fees, Documentary Stamp Tax from BIR, Transfer Tax Fees from City Treasurer, Water &amp; Meralco Meter Installation, Handling Fees, Miscellaneous Fees)</t>
  </si>
  <si>
    <r>
      <t xml:space="preserve">VAT (12%) </t>
    </r>
    <r>
      <rPr>
        <sz val="10"/>
        <rFont val="Arial"/>
        <family val="2"/>
        <charset val="1"/>
      </rPr>
      <t>(</t>
    </r>
    <r>
      <rPr>
        <i/>
        <sz val="10"/>
        <rFont val="Arial"/>
        <family val="2"/>
        <charset val="1"/>
      </rPr>
      <t>only if above 3,199,200</t>
    </r>
    <r>
      <rPr>
        <sz val="10"/>
        <rFont val="Arial"/>
        <family val="2"/>
        <charset val="1"/>
      </rPr>
      <t>)</t>
    </r>
  </si>
  <si>
    <t>TOTAL CONTRACT PRICE</t>
  </si>
  <si>
    <t>DOWN PAYMENT %</t>
  </si>
  <si>
    <t>-</t>
  </si>
  <si>
    <t>DOWN PAYMENT AMOUNT</t>
  </si>
  <si>
    <t>RESERVATION FEE (standard 25k per unit)</t>
  </si>
  <si>
    <t>NET DOWN PAYMENT</t>
  </si>
  <si>
    <t>DOWNPAYMENT TERM</t>
  </si>
  <si>
    <t>MONTHLY INVESTMENT</t>
  </si>
  <si>
    <t>INSTALLMENT %</t>
  </si>
  <si>
    <t>INSTALLMENT AMOUNT</t>
  </si>
  <si>
    <t>INSTALLMENT TERMS</t>
  </si>
  <si>
    <t>BALANCE %</t>
  </si>
  <si>
    <t>BALANCE AMOUNT</t>
  </si>
  <si>
    <r>
      <t xml:space="preserve">Retention Fee </t>
    </r>
    <r>
      <rPr>
        <b/>
        <i/>
        <sz val="10"/>
        <rFont val="Arial"/>
        <family val="2"/>
        <charset val="1"/>
      </rPr>
      <t>(upon turnover)</t>
    </r>
  </si>
  <si>
    <t>(upon turnover)</t>
  </si>
  <si>
    <t>TOTAL PROCEEDS</t>
  </si>
  <si>
    <t>Indicative Monthly Amortization</t>
  </si>
  <si>
    <t>Factor Rate</t>
  </si>
  <si>
    <t>8.75% fixed for 5 years, 5-year tenor</t>
  </si>
  <si>
    <t>8.75% fixed for 5 years, 10-year tenor</t>
  </si>
  <si>
    <t>8.75% fixed for 5 years, 15-year tenor</t>
  </si>
  <si>
    <t>8.75% fixed for 5 years, 20-year tenor</t>
  </si>
  <si>
    <t>*Bank Financing depends on bank rates</t>
  </si>
  <si>
    <r>
      <t xml:space="preserve">* all checks payable to </t>
    </r>
    <r>
      <rPr>
        <b/>
        <i/>
        <sz val="10"/>
        <rFont val="Arial"/>
        <family val="2"/>
        <charset val="1"/>
      </rPr>
      <t>SMDC</t>
    </r>
  </si>
  <si>
    <t>*This document does not constitute nor form part of any contract and is for information purposes only.</t>
  </si>
  <si>
    <t>Jazz - Tower B</t>
  </si>
  <si>
    <t>Unit No</t>
  </si>
  <si>
    <t>Unit Type</t>
  </si>
  <si>
    <t>Unit Area</t>
  </si>
  <si>
    <t>Status</t>
  </si>
  <si>
    <t>List Price</t>
  </si>
  <si>
    <t>Unit No.</t>
  </si>
  <si>
    <t>View</t>
  </si>
  <si>
    <t>List Price*</t>
  </si>
  <si>
    <t>Other
Charges</t>
  </si>
  <si>
    <t>Total Contract Price*</t>
  </si>
  <si>
    <t>Balcony</t>
  </si>
  <si>
    <t>Total</t>
  </si>
  <si>
    <t>1-Bedroom Unit</t>
  </si>
  <si>
    <t>Makati Skyline/Amenities</t>
  </si>
  <si>
    <t>2-Bedroom w/ Balcony</t>
  </si>
  <si>
    <t>1-BR w/ Balcony</t>
  </si>
  <si>
    <t>1-BR End Unit</t>
  </si>
  <si>
    <t>Amenities</t>
  </si>
  <si>
    <t>1-BR End Unit w/ Balcony</t>
  </si>
  <si>
    <t>2-BR w/ Balcony</t>
  </si>
  <si>
    <t xml:space="preserve">JAZZB020916
</t>
  </si>
  <si>
    <t xml:space="preserve">1 BR
</t>
  </si>
  <si>
    <t xml:space="preserve">AVBL
</t>
  </si>
  <si>
    <t xml:space="preserve">PHP2,639,600.00
</t>
  </si>
  <si>
    <t xml:space="preserve">JAZZB020952
</t>
  </si>
  <si>
    <t xml:space="preserve">2 BR WITH BALCONY
</t>
  </si>
  <si>
    <t xml:space="preserve">PHP4,646,600.00
</t>
  </si>
  <si>
    <t xml:space="preserve">JAZZB021015
</t>
  </si>
  <si>
    <t xml:space="preserve">PHP2,645,000.00
</t>
  </si>
  <si>
    <t xml:space="preserve">JAZZB021052
</t>
  </si>
  <si>
    <t xml:space="preserve">PHP4,660,600.00
</t>
  </si>
  <si>
    <t xml:space="preserve">JAZZB021102
</t>
  </si>
  <si>
    <t xml:space="preserve">PHP4,284,400.00
</t>
  </si>
  <si>
    <t xml:space="preserve">JAZZB021110
</t>
  </si>
  <si>
    <t xml:space="preserve">1 BR WITH BALCONY
</t>
  </si>
  <si>
    <t xml:space="preserve">PHP2,682,500.00
</t>
  </si>
  <si>
    <t xml:space="preserve">JAZZB021114
</t>
  </si>
  <si>
    <t xml:space="preserve">1 BR END UNIT
</t>
  </si>
  <si>
    <t xml:space="preserve">PHP3,214,800.00
</t>
  </si>
  <si>
    <t xml:space="preserve">JAZZB021115
</t>
  </si>
  <si>
    <t xml:space="preserve">PHP2,650,400.00
</t>
  </si>
  <si>
    <t xml:space="preserve">JAZZB021116
</t>
  </si>
  <si>
    <t xml:space="preserve">JAZZB021203
</t>
  </si>
  <si>
    <t xml:space="preserve">PHP2,708,600.00
</t>
  </si>
  <si>
    <t xml:space="preserve">JAZZB021210
</t>
  </si>
  <si>
    <t xml:space="preserve">PHP2,690,600.00
</t>
  </si>
  <si>
    <t xml:space="preserve">JAZZB021214
</t>
  </si>
  <si>
    <t xml:space="preserve">PHP3,221,300.00
</t>
  </si>
  <si>
    <t xml:space="preserve">JAZZB021215
</t>
  </si>
  <si>
    <t xml:space="preserve">PHP2,655,700.00
</t>
  </si>
  <si>
    <t xml:space="preserve">JAZZB021216
</t>
  </si>
  <si>
    <t xml:space="preserve">JAZZB021252
</t>
  </si>
  <si>
    <t xml:space="preserve">PHP4,688,600.00
</t>
  </si>
  <si>
    <t xml:space="preserve">JAZZB021509
</t>
  </si>
  <si>
    <t xml:space="preserve">PHP2,698,600.00
</t>
  </si>
  <si>
    <t xml:space="preserve">JAZZB021511
</t>
  </si>
  <si>
    <t xml:space="preserve">JAZZB021514
</t>
  </si>
  <si>
    <t xml:space="preserve">PHP3,227,800.00
</t>
  </si>
  <si>
    <t xml:space="preserve">JAZZB021552
</t>
  </si>
  <si>
    <t xml:space="preserve">PHP4,702,700.00
</t>
  </si>
  <si>
    <t xml:space="preserve">JAZZB021602
</t>
  </si>
  <si>
    <t xml:space="preserve">PHP4,322,900.00
</t>
  </si>
  <si>
    <t xml:space="preserve">JAZZB021609
</t>
  </si>
  <si>
    <t xml:space="preserve">PHP2,706,700.00
</t>
  </si>
  <si>
    <t xml:space="preserve">JAZZB021610
</t>
  </si>
  <si>
    <t xml:space="preserve">JAZZB021611
</t>
  </si>
  <si>
    <t xml:space="preserve">JAZZB021612
</t>
  </si>
  <si>
    <t xml:space="preserve">PHP2,750,100.00
</t>
  </si>
  <si>
    <t xml:space="preserve">JAZZB021614
</t>
  </si>
  <si>
    <t xml:space="preserve">PHP3,234,300.00
</t>
  </si>
  <si>
    <t xml:space="preserve">JAZZB021615
</t>
  </si>
  <si>
    <t xml:space="preserve">PHP2,666,400.00
</t>
  </si>
  <si>
    <t xml:space="preserve">JAZZB021616
</t>
  </si>
  <si>
    <t xml:space="preserve">JAZZB021617
</t>
  </si>
  <si>
    <t xml:space="preserve">JAZZB021618
</t>
  </si>
  <si>
    <t xml:space="preserve">JAZZB021623
</t>
  </si>
  <si>
    <t xml:space="preserve">JAZZB021652
</t>
  </si>
  <si>
    <t xml:space="preserve">PHP4,716,700.00
</t>
  </si>
  <si>
    <t xml:space="preserve">JAZZB021710
</t>
  </si>
  <si>
    <t xml:space="preserve">PHP2,714,700.00
</t>
  </si>
  <si>
    <t xml:space="preserve">JAZZB021711
</t>
  </si>
  <si>
    <t xml:space="preserve">JAZZB021712
</t>
  </si>
  <si>
    <t xml:space="preserve">PHP2,758,200.00
</t>
  </si>
  <si>
    <t xml:space="preserve">JAZZB021714
</t>
  </si>
  <si>
    <t xml:space="preserve">PHP3,240,800.00
</t>
  </si>
  <si>
    <t xml:space="preserve">JAZZB021715
</t>
  </si>
  <si>
    <t xml:space="preserve">PHP2,671,800.00
</t>
  </si>
  <si>
    <t xml:space="preserve">JAZZB021716
</t>
  </si>
  <si>
    <t xml:space="preserve">JAZZB021717
</t>
  </si>
  <si>
    <t xml:space="preserve">JAZZB021718
</t>
  </si>
  <si>
    <t xml:space="preserve">JAZZB021719
</t>
  </si>
  <si>
    <t xml:space="preserve">JAZZB021722
</t>
  </si>
  <si>
    <t xml:space="preserve">JAZZB021732
</t>
  </si>
  <si>
    <t xml:space="preserve">JAZZB021752
</t>
  </si>
  <si>
    <t xml:space="preserve">PHP4,730,700.00
</t>
  </si>
  <si>
    <t xml:space="preserve">JAZZB021901
</t>
  </si>
  <si>
    <t xml:space="preserve">PHP2,424,700.00
</t>
  </si>
  <si>
    <t xml:space="preserve">JAZZB021902
</t>
  </si>
  <si>
    <t xml:space="preserve">PHP4,355,100.00
</t>
  </si>
  <si>
    <t xml:space="preserve">JAZZB021903
</t>
  </si>
  <si>
    <t xml:space="preserve">PHP2,745,100.00
</t>
  </si>
  <si>
    <t xml:space="preserve">JAZZB021905
</t>
  </si>
  <si>
    <t xml:space="preserve">PHP2,726,800.00
</t>
  </si>
  <si>
    <t xml:space="preserve">JAZZB021908
</t>
  </si>
  <si>
    <t xml:space="preserve">JAZZB021909
</t>
  </si>
  <si>
    <t xml:space="preserve">JAZZB021910
</t>
  </si>
  <si>
    <t xml:space="preserve">JAZZB021911
</t>
  </si>
  <si>
    <t xml:space="preserve">JAZZB021912
</t>
  </si>
  <si>
    <t xml:space="preserve">PHP2,770,500.00
</t>
  </si>
  <si>
    <t xml:space="preserve">JAZZB021914
</t>
  </si>
  <si>
    <t xml:space="preserve">PHP3,250,600.00
</t>
  </si>
  <si>
    <t xml:space="preserve">JAZZB021915
</t>
  </si>
  <si>
    <t xml:space="preserve">PHP2,679,800.00
</t>
  </si>
  <si>
    <t xml:space="preserve">JAZZB021916
</t>
  </si>
  <si>
    <t xml:space="preserve">JAZZB021917
</t>
  </si>
  <si>
    <t xml:space="preserve">JAZZB021919
</t>
  </si>
  <si>
    <t xml:space="preserve">JAZZB021920
</t>
  </si>
  <si>
    <t xml:space="preserve">JAZZB021921
</t>
  </si>
  <si>
    <t xml:space="preserve">JAZZB021938
</t>
  </si>
  <si>
    <t xml:space="preserve">1 BR END UNIT WITH BALCONY
</t>
  </si>
  <si>
    <t xml:space="preserve">PHP4,238,800.00
</t>
  </si>
  <si>
    <t xml:space="preserve">JAZZB021946
</t>
  </si>
  <si>
    <t xml:space="preserve">JAZZB021951
</t>
  </si>
  <si>
    <t xml:space="preserve">JAZZB021952
</t>
  </si>
  <si>
    <t xml:space="preserve">PHP4,751,700.00
</t>
  </si>
  <si>
    <t xml:space="preserve">JAZZB022002
</t>
  </si>
  <si>
    <t xml:space="preserve">PHP4,366,900.00
</t>
  </si>
  <si>
    <t xml:space="preserve">JAZZB022003
</t>
  </si>
  <si>
    <t xml:space="preserve">PHP2,752,500.00
</t>
  </si>
  <si>
    <t xml:space="preserve">JAZZB022006
</t>
  </si>
  <si>
    <t xml:space="preserve">PHP2,734,200.00
</t>
  </si>
  <si>
    <t xml:space="preserve">JAZZB022007
</t>
  </si>
  <si>
    <t xml:space="preserve">JAZZB022008
</t>
  </si>
  <si>
    <t xml:space="preserve">JAZZB022009
</t>
  </si>
  <si>
    <t xml:space="preserve">JAZZB022011
</t>
  </si>
  <si>
    <t xml:space="preserve">JAZZB022012
</t>
  </si>
  <si>
    <t xml:space="preserve">PHP2,778,000.00
</t>
  </si>
  <si>
    <t xml:space="preserve">JAZZB022014
</t>
  </si>
  <si>
    <t xml:space="preserve">PHP3,255,500.00
</t>
  </si>
  <si>
    <t xml:space="preserve">JAZZB022015
</t>
  </si>
  <si>
    <t xml:space="preserve">PHP2,683,900.00
</t>
  </si>
  <si>
    <t xml:space="preserve">JAZZB022017
</t>
  </si>
  <si>
    <t xml:space="preserve">JAZZB022018
</t>
  </si>
  <si>
    <t xml:space="preserve">JAZZB022019
</t>
  </si>
  <si>
    <t xml:space="preserve">JAZZB022021
</t>
  </si>
  <si>
    <t xml:space="preserve">JAZZB022022
</t>
  </si>
  <si>
    <t xml:space="preserve">JAZZB022023
</t>
  </si>
  <si>
    <t xml:space="preserve">JAZZB022024
</t>
  </si>
  <si>
    <t xml:space="preserve">JAZZB022027
</t>
  </si>
  <si>
    <t xml:space="preserve">JAZZB022031
</t>
  </si>
  <si>
    <t xml:space="preserve">PHP2,687,900.00
</t>
  </si>
  <si>
    <t xml:space="preserve">JAZZB022032
</t>
  </si>
  <si>
    <t xml:space="preserve">JAZZB022034
</t>
  </si>
  <si>
    <t xml:space="preserve">JAZZB022038
</t>
  </si>
  <si>
    <t xml:space="preserve">PHP4,249,000.00
</t>
  </si>
  <si>
    <t xml:space="preserve">JAZZB022052
</t>
  </si>
  <si>
    <t xml:space="preserve">PHP4,764,700.00
</t>
  </si>
  <si>
    <t xml:space="preserve">JAZZB022102
</t>
  </si>
  <si>
    <t xml:space="preserve">PHP4,376,600.00
</t>
  </si>
  <si>
    <t xml:space="preserve">JAZZB022103
</t>
  </si>
  <si>
    <t xml:space="preserve">PHP2,758,600.00
</t>
  </si>
  <si>
    <t xml:space="preserve">JAZZB022107
</t>
  </si>
  <si>
    <t xml:space="preserve">PHP2,740,200.00
</t>
  </si>
  <si>
    <t xml:space="preserve">JAZZB022108
</t>
  </si>
  <si>
    <t xml:space="preserve">JAZZB022109
</t>
  </si>
  <si>
    <t xml:space="preserve">JAZZB022110
</t>
  </si>
  <si>
    <t xml:space="preserve">JAZZB022111
</t>
  </si>
  <si>
    <t xml:space="preserve">JAZZB022112
</t>
  </si>
  <si>
    <t xml:space="preserve">PHP2,784,200.00
</t>
  </si>
  <si>
    <t xml:space="preserve">JAZZB022114
</t>
  </si>
  <si>
    <t xml:space="preserve">PHP3,260,300.00
</t>
  </si>
  <si>
    <t xml:space="preserve">JAZZB022115
</t>
  </si>
  <si>
    <t xml:space="preserve">JAZZB022117
</t>
  </si>
  <si>
    <t xml:space="preserve">JAZZB022118
</t>
  </si>
  <si>
    <t xml:space="preserve">JAZZB022119
</t>
  </si>
  <si>
    <t xml:space="preserve">JAZZB022120
</t>
  </si>
  <si>
    <t xml:space="preserve">JAZZB022121
</t>
  </si>
  <si>
    <t xml:space="preserve">JAZZB022122
</t>
  </si>
  <si>
    <t xml:space="preserve">JAZZB022124
</t>
  </si>
  <si>
    <t xml:space="preserve">JAZZB022126
</t>
  </si>
  <si>
    <t xml:space="preserve">JAZZB022129
</t>
  </si>
  <si>
    <t xml:space="preserve">PHP3,235,300.00
</t>
  </si>
  <si>
    <t xml:space="preserve">JAZZB022131
</t>
  </si>
  <si>
    <t xml:space="preserve">PHP2,691,900.00
</t>
  </si>
  <si>
    <t xml:space="preserve">JAZZB022132
</t>
  </si>
  <si>
    <t xml:space="preserve">JAZZB022133
</t>
  </si>
  <si>
    <t xml:space="preserve">JAZZB022134
</t>
  </si>
  <si>
    <t xml:space="preserve">JAZZB022150
</t>
  </si>
  <si>
    <t xml:space="preserve">JAZZB022151
</t>
  </si>
  <si>
    <t xml:space="preserve">JAZZB022152
</t>
  </si>
  <si>
    <t xml:space="preserve">PHP4,775,200.00
</t>
  </si>
  <si>
    <t xml:space="preserve">JAZZB022201
</t>
  </si>
  <si>
    <t xml:space="preserve">PHP2,445,400.00
</t>
  </si>
  <si>
    <t xml:space="preserve">JAZZB022202
</t>
  </si>
  <si>
    <t xml:space="preserve">PHP4,392,300.00
</t>
  </si>
  <si>
    <t xml:space="preserve">JAZZB022203
</t>
  </si>
  <si>
    <t xml:space="preserve">PHP2,768,500.00
</t>
  </si>
  <si>
    <t xml:space="preserve">JAZZB022205
</t>
  </si>
  <si>
    <t xml:space="preserve">JAZZB022206
</t>
  </si>
  <si>
    <t xml:space="preserve">JAZZB022207
</t>
  </si>
  <si>
    <t xml:space="preserve">JAZZB022208
</t>
  </si>
  <si>
    <t xml:space="preserve">JAZZB022209
</t>
  </si>
  <si>
    <t xml:space="preserve">JAZZB022210
</t>
  </si>
  <si>
    <t xml:space="preserve">JAZZB022211
</t>
  </si>
  <si>
    <t xml:space="preserve">JAZZB022212
</t>
  </si>
  <si>
    <t xml:space="preserve">PHP2,794,200.00
</t>
  </si>
  <si>
    <t xml:space="preserve">JAZZB022214
</t>
  </si>
  <si>
    <t xml:space="preserve">PHP3,265,200.00
</t>
  </si>
  <si>
    <t xml:space="preserve">JAZZB022215
</t>
  </si>
  <si>
    <t xml:space="preserve">JAZZB022216
</t>
  </si>
  <si>
    <t xml:space="preserve">JAZZB022217
</t>
  </si>
  <si>
    <t xml:space="preserve">JAZZB022218
</t>
  </si>
  <si>
    <t xml:space="preserve">JAZZB022219
</t>
  </si>
  <si>
    <t xml:space="preserve">JAZZB022220
</t>
  </si>
  <si>
    <t xml:space="preserve">JAZZB022221
</t>
  </si>
  <si>
    <t xml:space="preserve">JAZZB022222
</t>
  </si>
  <si>
    <t xml:space="preserve">JAZZB022223
</t>
  </si>
  <si>
    <t xml:space="preserve">JAZZB022224
</t>
  </si>
  <si>
    <t xml:space="preserve">JAZZB022225
</t>
  </si>
  <si>
    <t xml:space="preserve">JAZZB022227
</t>
  </si>
  <si>
    <t xml:space="preserve">JAZZB022228
</t>
  </si>
  <si>
    <t xml:space="preserve">JAZZB022229
</t>
  </si>
  <si>
    <t xml:space="preserve">PHP3,240,100.00
</t>
  </si>
  <si>
    <t xml:space="preserve">JAZZB022231
</t>
  </si>
  <si>
    <t xml:space="preserve">PHP2,695,900.00
</t>
  </si>
  <si>
    <t xml:space="preserve">JAZZB022232
</t>
  </si>
  <si>
    <t xml:space="preserve">JAZZB022233
</t>
  </si>
  <si>
    <t xml:space="preserve">JAZZB022234
</t>
  </si>
  <si>
    <t xml:space="preserve">JAZZB022235
</t>
  </si>
  <si>
    <t xml:space="preserve">JAZZB022245
</t>
  </si>
  <si>
    <t xml:space="preserve">PHP2,750,000.00
</t>
  </si>
  <si>
    <t xml:space="preserve">JAZZB022247
</t>
  </si>
  <si>
    <t xml:space="preserve">JAZZB022249
</t>
  </si>
  <si>
    <t xml:space="preserve">JAZZB022252
</t>
  </si>
  <si>
    <t xml:space="preserve">PHP4,792,300.00
</t>
  </si>
  <si>
    <t xml:space="preserve">JAZZB022302
</t>
  </si>
  <si>
    <t xml:space="preserve">PHP4,401,900.00
</t>
  </si>
  <si>
    <t xml:space="preserve">JAZZB022303
</t>
  </si>
  <si>
    <t xml:space="preserve">PHP2,774,600.00
</t>
  </si>
  <si>
    <t xml:space="preserve">JAZZB022305
</t>
  </si>
  <si>
    <t xml:space="preserve">PHP2,756,100.00
</t>
  </si>
  <si>
    <t xml:space="preserve">JAZZB022306
</t>
  </si>
  <si>
    <t xml:space="preserve">JAZZB022308
</t>
  </si>
  <si>
    <t xml:space="preserve">JAZZB022309
</t>
  </si>
  <si>
    <t xml:space="preserve">JAZZB022310
</t>
  </si>
  <si>
    <t xml:space="preserve">JAZZB022311
</t>
  </si>
  <si>
    <t xml:space="preserve">JAZZB022312
</t>
  </si>
  <si>
    <t xml:space="preserve">PHP2,800,300.00
</t>
  </si>
  <si>
    <t xml:space="preserve">JAZZB022314
</t>
  </si>
  <si>
    <t xml:space="preserve">PHP3,270,100.00
</t>
  </si>
  <si>
    <t xml:space="preserve">JAZZB022315
</t>
  </si>
  <si>
    <t xml:space="preserve">JAZZB022316
</t>
  </si>
  <si>
    <t xml:space="preserve">JAZZB022317
</t>
  </si>
  <si>
    <t xml:space="preserve">JAZZB022318
</t>
  </si>
  <si>
    <t xml:space="preserve">JAZZB022319
</t>
  </si>
  <si>
    <t xml:space="preserve">JAZZB022320
</t>
  </si>
  <si>
    <t xml:space="preserve">JAZZB022321
</t>
  </si>
  <si>
    <t xml:space="preserve">JAZZB022322
</t>
  </si>
  <si>
    <t xml:space="preserve">JAZZB022323
</t>
  </si>
  <si>
    <t xml:space="preserve">JAZZB022324
</t>
  </si>
  <si>
    <t xml:space="preserve">JAZZB022326
</t>
  </si>
  <si>
    <t xml:space="preserve">JAZZB022327
</t>
  </si>
  <si>
    <t xml:space="preserve">JAZZB022331
</t>
  </si>
  <si>
    <t xml:space="preserve">PHP2,700,000.00
</t>
  </si>
  <si>
    <t xml:space="preserve">JAZZB022332
</t>
  </si>
  <si>
    <t xml:space="preserve">JAZZB022333
</t>
  </si>
  <si>
    <t xml:space="preserve">JAZZB022334
</t>
  </si>
  <si>
    <t xml:space="preserve">JAZZB022335
</t>
  </si>
  <si>
    <t xml:space="preserve">JAZZB022337
</t>
  </si>
  <si>
    <t xml:space="preserve">PHP2,730,100.00
</t>
  </si>
  <si>
    <t xml:space="preserve">JAZZB022343
</t>
  </si>
  <si>
    <t xml:space="preserve">PHP2,915,400.00
</t>
  </si>
  <si>
    <t xml:space="preserve">JAZZB022345
</t>
  </si>
  <si>
    <t xml:space="preserve">JAZZB022346
</t>
  </si>
  <si>
    <t xml:space="preserve">JAZZB022351
</t>
  </si>
  <si>
    <t xml:space="preserve">JAZZB022352
</t>
  </si>
  <si>
    <t xml:space="preserve">PHP4,802,800.00
</t>
  </si>
  <si>
    <t xml:space="preserve">JAZZB022501
</t>
  </si>
  <si>
    <t xml:space="preserve">PHP2,456,100.00
</t>
  </si>
  <si>
    <t xml:space="preserve">JAZZB022502
</t>
  </si>
  <si>
    <t xml:space="preserve">PHP4,411,500.00
</t>
  </si>
  <si>
    <t xml:space="preserve">JAZZB022503
</t>
  </si>
  <si>
    <t xml:space="preserve">PHP2,780,700.00
</t>
  </si>
  <si>
    <t xml:space="preserve">JAZZB022505
</t>
  </si>
  <si>
    <t xml:space="preserve">PHP2,762,100.00
</t>
  </si>
  <si>
    <t xml:space="preserve">JAZZB022506
</t>
  </si>
  <si>
    <t xml:space="preserve">JAZZB022507
</t>
  </si>
  <si>
    <t xml:space="preserve">JAZZB022509
</t>
  </si>
  <si>
    <t xml:space="preserve">JAZZB022510
</t>
  </si>
  <si>
    <t xml:space="preserve">JAZZB022511
</t>
  </si>
  <si>
    <t xml:space="preserve">JAZZB022512
</t>
  </si>
  <si>
    <t xml:space="preserve">PHP2,806,400.00
</t>
  </si>
  <si>
    <t xml:space="preserve">JAZZB022514
</t>
  </si>
  <si>
    <t xml:space="preserve">PHP3,275,000.00
</t>
  </si>
  <si>
    <t xml:space="preserve">JAZZB022515
</t>
  </si>
  <si>
    <t xml:space="preserve">JAZZB022516
</t>
  </si>
  <si>
    <t xml:space="preserve">JAZZB022517
</t>
  </si>
  <si>
    <t xml:space="preserve">JAZZB022518
</t>
  </si>
  <si>
    <t xml:space="preserve">JAZZB022519
</t>
  </si>
  <si>
    <t xml:space="preserve">JAZZB022520
</t>
  </si>
  <si>
    <t xml:space="preserve">JAZZB022521
</t>
  </si>
  <si>
    <t xml:space="preserve">JAZZB022522
</t>
  </si>
  <si>
    <t xml:space="preserve">JAZZB022523
</t>
  </si>
  <si>
    <t xml:space="preserve">JAZZB022524
</t>
  </si>
  <si>
    <t xml:space="preserve">JAZZB022525
</t>
  </si>
  <si>
    <t xml:space="preserve">JAZZB022526
</t>
  </si>
  <si>
    <t xml:space="preserve">JAZZB022528
</t>
  </si>
  <si>
    <t xml:space="preserve">JAZZB022529
</t>
  </si>
  <si>
    <t xml:space="preserve">PHP3,249,800.00
</t>
  </si>
  <si>
    <t xml:space="preserve">JAZZB022530
</t>
  </si>
  <si>
    <t xml:space="preserve">PHP2,400,900.00
</t>
  </si>
  <si>
    <t xml:space="preserve">JAZZB022531
</t>
  </si>
  <si>
    <t xml:space="preserve">PHP2,704,000.00
</t>
  </si>
  <si>
    <t xml:space="preserve">JAZZB022532
</t>
  </si>
  <si>
    <t xml:space="preserve">JAZZB022533
</t>
  </si>
  <si>
    <t xml:space="preserve">JAZZB022534
</t>
  </si>
  <si>
    <t xml:space="preserve">JAZZB022535
</t>
  </si>
  <si>
    <t xml:space="preserve">JAZZB022537
</t>
  </si>
  <si>
    <t xml:space="preserve">JAZZB022545
</t>
  </si>
  <si>
    <t xml:space="preserve">JAZZB022546
</t>
  </si>
  <si>
    <t xml:space="preserve">JAZZB022547
</t>
  </si>
  <si>
    <t xml:space="preserve">JAZZB022551
</t>
  </si>
  <si>
    <t xml:space="preserve">JAZZB022552
</t>
  </si>
  <si>
    <t xml:space="preserve">PHP4,813,300.00
</t>
  </si>
  <si>
    <t xml:space="preserve">JAZZB022602
</t>
  </si>
  <si>
    <t xml:space="preserve">PHP4,421,200.00
</t>
  </si>
  <si>
    <t xml:space="preserve">JAZZB022603
</t>
  </si>
  <si>
    <t xml:space="preserve">PHP2,786,700.00
</t>
  </si>
  <si>
    <t xml:space="preserve">JAZZB022605
</t>
  </si>
  <si>
    <t xml:space="preserve">PHP2,768,200.00
</t>
  </si>
  <si>
    <t xml:space="preserve">JAZZB022606
</t>
  </si>
  <si>
    <t xml:space="preserve">JAZZB022607
</t>
  </si>
  <si>
    <t xml:space="preserve">JAZZB022608
</t>
  </si>
  <si>
    <t xml:space="preserve">JAZZB022609
</t>
  </si>
  <si>
    <t xml:space="preserve">JAZZB022610
</t>
  </si>
  <si>
    <t xml:space="preserve">JAZZB022611
</t>
  </si>
  <si>
    <t xml:space="preserve">JAZZB022612
</t>
  </si>
  <si>
    <t xml:space="preserve">PHP2,812,600.00
</t>
  </si>
  <si>
    <t xml:space="preserve">JAZZB022614
</t>
  </si>
  <si>
    <t xml:space="preserve">PHP3,279,900.00
</t>
  </si>
  <si>
    <t xml:space="preserve">JAZZB022615
</t>
  </si>
  <si>
    <t xml:space="preserve">JAZZB022616
</t>
  </si>
  <si>
    <t xml:space="preserve">JAZZB022617
</t>
  </si>
  <si>
    <t xml:space="preserve">JAZZB022618
</t>
  </si>
  <si>
    <t xml:space="preserve">JAZZB022619
</t>
  </si>
  <si>
    <t xml:space="preserve">JAZZB022620
</t>
  </si>
  <si>
    <t xml:space="preserve">JAZZB022621
</t>
  </si>
  <si>
    <t xml:space="preserve">JAZZB022622
</t>
  </si>
  <si>
    <t xml:space="preserve">JAZZB022623
</t>
  </si>
  <si>
    <t xml:space="preserve">JAZZB022624
</t>
  </si>
  <si>
    <t xml:space="preserve">JAZZB022625
</t>
  </si>
  <si>
    <t xml:space="preserve">JAZZB022626
</t>
  </si>
  <si>
    <t xml:space="preserve">JAZZB022627
</t>
  </si>
  <si>
    <t xml:space="preserve">JAZZB022628
</t>
  </si>
  <si>
    <t xml:space="preserve">JAZZB022629
</t>
  </si>
  <si>
    <t xml:space="preserve">PHP3,254,600.00
</t>
  </si>
  <si>
    <t xml:space="preserve">JAZZB022630
</t>
  </si>
  <si>
    <t xml:space="preserve">PHP2,404,400.00
</t>
  </si>
  <si>
    <t xml:space="preserve">JAZZB022631
</t>
  </si>
  <si>
    <t xml:space="preserve">PHP2,708,000.00
</t>
  </si>
  <si>
    <t xml:space="preserve">JAZZB022632
</t>
  </si>
  <si>
    <t xml:space="preserve">JAZZB022633
</t>
  </si>
  <si>
    <t xml:space="preserve">JAZZB022638
</t>
  </si>
  <si>
    <t xml:space="preserve">PHP4,292,800.00
</t>
  </si>
  <si>
    <t xml:space="preserve">JAZZB022639
</t>
  </si>
  <si>
    <t xml:space="preserve">PHP3,489,400.00
</t>
  </si>
  <si>
    <t xml:space="preserve">JAZZB022640
</t>
  </si>
  <si>
    <t xml:space="preserve">JAZZB022641
</t>
  </si>
  <si>
    <t xml:space="preserve">JAZZB022642
</t>
  </si>
  <si>
    <t xml:space="preserve">JAZZB022643
</t>
  </si>
  <si>
    <t xml:space="preserve">PHP2,928,200.00
</t>
  </si>
  <si>
    <t xml:space="preserve">JAZZB022645
</t>
  </si>
  <si>
    <t xml:space="preserve">PHP2,768,100.00
</t>
  </si>
  <si>
    <t xml:space="preserve">JAZZB022647
</t>
  </si>
  <si>
    <t xml:space="preserve">JAZZB022648
</t>
  </si>
  <si>
    <t xml:space="preserve">JAZZB022649
</t>
  </si>
  <si>
    <t xml:space="preserve">JAZZB022650
</t>
  </si>
  <si>
    <t xml:space="preserve">JAZZB022651
</t>
  </si>
  <si>
    <t xml:space="preserve">JAZZB022652
</t>
  </si>
  <si>
    <t xml:space="preserve">PHP4,823,800.00
</t>
  </si>
  <si>
    <t xml:space="preserve">JAZZB022702
</t>
  </si>
  <si>
    <t xml:space="preserve">PHP4,430,800.00
</t>
  </si>
  <si>
    <t xml:space="preserve">JAZZB022703
</t>
  </si>
  <si>
    <t xml:space="preserve">PHP2,792,800.00
</t>
  </si>
  <si>
    <t xml:space="preserve">JAZZB022705
</t>
  </si>
  <si>
    <t xml:space="preserve">PHP2,774,200.00
</t>
  </si>
  <si>
    <t xml:space="preserve">JAZZB022706
</t>
  </si>
  <si>
    <t xml:space="preserve">JAZZB022707
</t>
  </si>
  <si>
    <t xml:space="preserve">JAZZB022708
</t>
  </si>
  <si>
    <t xml:space="preserve">JAZZB022709
</t>
  </si>
  <si>
    <t xml:space="preserve">JAZZB022710
</t>
  </si>
  <si>
    <t xml:space="preserve">JAZZB022711
</t>
  </si>
  <si>
    <t xml:space="preserve">JAZZB022712
</t>
  </si>
  <si>
    <t xml:space="preserve">PHP2,818,700.00
</t>
  </si>
  <si>
    <t xml:space="preserve">JAZZB022714
</t>
  </si>
  <si>
    <t xml:space="preserve">PHP3,284,700.00
</t>
  </si>
  <si>
    <t xml:space="preserve">JAZZB022715
</t>
  </si>
  <si>
    <t xml:space="preserve">JAZZB022716
</t>
  </si>
  <si>
    <t xml:space="preserve">JAZZB022717
</t>
  </si>
  <si>
    <t xml:space="preserve">JAZZB022718
</t>
  </si>
  <si>
    <t xml:space="preserve">JAZZB022719
</t>
  </si>
  <si>
    <t xml:space="preserve">JAZZB022720
</t>
  </si>
  <si>
    <t xml:space="preserve">JAZZB022721
</t>
  </si>
  <si>
    <t xml:space="preserve">JAZZB022722
</t>
  </si>
  <si>
    <t xml:space="preserve">JAZZB022723
</t>
  </si>
  <si>
    <t xml:space="preserve">JAZZB022724
</t>
  </si>
  <si>
    <t xml:space="preserve">JAZZB022725
</t>
  </si>
  <si>
    <t xml:space="preserve">JAZZB022726
</t>
  </si>
  <si>
    <t xml:space="preserve">JAZZB022727
</t>
  </si>
  <si>
    <t xml:space="preserve">JAZZB022729
</t>
  </si>
  <si>
    <t xml:space="preserve">PHP3,259,500.00
</t>
  </si>
  <si>
    <t xml:space="preserve">JAZZB022730
</t>
  </si>
  <si>
    <t xml:space="preserve">PHP2,408,000.00
</t>
  </si>
  <si>
    <t xml:space="preserve">JAZZB022731
</t>
  </si>
  <si>
    <t xml:space="preserve">PHP2,712,000.00
</t>
  </si>
  <si>
    <t xml:space="preserve">JAZZB022732
</t>
  </si>
  <si>
    <t xml:space="preserve">JAZZB022733
</t>
  </si>
  <si>
    <t xml:space="preserve">JAZZB022734
</t>
  </si>
  <si>
    <t xml:space="preserve">JAZZB022737
</t>
  </si>
  <si>
    <t xml:space="preserve">PHP2,742,300.00
</t>
  </si>
  <si>
    <t xml:space="preserve">JAZZB022738
</t>
  </si>
  <si>
    <t xml:space="preserve">PHP4,301,600.00
</t>
  </si>
  <si>
    <t xml:space="preserve">JAZZB022739
</t>
  </si>
  <si>
    <t xml:space="preserve">PHP3,496,500.00
</t>
  </si>
  <si>
    <t xml:space="preserve">JAZZB022740
</t>
  </si>
  <si>
    <t xml:space="preserve">JAZZB022741
</t>
  </si>
  <si>
    <t xml:space="preserve">JAZZB022742
</t>
  </si>
  <si>
    <t xml:space="preserve">JAZZB022743
</t>
  </si>
  <si>
    <t xml:space="preserve">PHP2,934,600.00
</t>
  </si>
  <si>
    <t xml:space="preserve">JAZZB022745
</t>
  </si>
  <si>
    <t xml:space="preserve">JAZZB022746
</t>
  </si>
  <si>
    <t xml:space="preserve">JAZZB022747
</t>
  </si>
  <si>
    <t xml:space="preserve">JAZZB022749
</t>
  </si>
  <si>
    <t xml:space="preserve">JAZZB022750
</t>
  </si>
  <si>
    <t xml:space="preserve">JAZZB022751
</t>
  </si>
  <si>
    <t xml:space="preserve">JAZZB022752
</t>
  </si>
  <si>
    <t xml:space="preserve">PHP4,834,300.00
</t>
  </si>
  <si>
    <t xml:space="preserve">JAZZB022903
</t>
  </si>
  <si>
    <t xml:space="preserve">PHP2,805,000.00
</t>
  </si>
  <si>
    <t xml:space="preserve">JAZZB022905
</t>
  </si>
  <si>
    <t xml:space="preserve">PHP2,786,300.00
</t>
  </si>
  <si>
    <t xml:space="preserve">JAZZB022906
</t>
  </si>
  <si>
    <t xml:space="preserve">JAZZB022907
</t>
  </si>
  <si>
    <t xml:space="preserve">JAZZB022908
</t>
  </si>
  <si>
    <t xml:space="preserve">JAZZB022909
</t>
  </si>
  <si>
    <t xml:space="preserve">JAZZB022910
</t>
  </si>
  <si>
    <t xml:space="preserve">JAZZB022911
</t>
  </si>
  <si>
    <t xml:space="preserve">JAZZB022915
</t>
  </si>
  <si>
    <t xml:space="preserve">PHP2,716,000.00
</t>
  </si>
  <si>
    <t xml:space="preserve">JAZZB022916
</t>
  </si>
  <si>
    <t xml:space="preserve">JAZZB022917
</t>
  </si>
  <si>
    <t xml:space="preserve">JAZZB022918
</t>
  </si>
  <si>
    <t xml:space="preserve">JAZZB022919
</t>
  </si>
  <si>
    <t xml:space="preserve">JAZZB022920
</t>
  </si>
  <si>
    <t xml:space="preserve">JAZZB022921
</t>
  </si>
  <si>
    <t xml:space="preserve">JAZZB022922
</t>
  </si>
  <si>
    <t xml:space="preserve">JAZZB022923
</t>
  </si>
  <si>
    <t xml:space="preserve">JAZZB022924
</t>
  </si>
  <si>
    <t xml:space="preserve">JAZZB022925
</t>
  </si>
  <si>
    <t xml:space="preserve">JAZZB022926
</t>
  </si>
  <si>
    <t xml:space="preserve">JAZZB022927
</t>
  </si>
  <si>
    <t xml:space="preserve">JAZZB022928
</t>
  </si>
  <si>
    <t xml:space="preserve">JAZZB022929
</t>
  </si>
  <si>
    <t xml:space="preserve">PHP3,269,200.00
</t>
  </si>
  <si>
    <t xml:space="preserve">JAZZB022930
</t>
  </si>
  <si>
    <t xml:space="preserve">PHP2,415,200.00
</t>
  </si>
  <si>
    <t xml:space="preserve">JAZZB022931
</t>
  </si>
  <si>
    <t xml:space="preserve">PHP2,720,100.00
</t>
  </si>
  <si>
    <t xml:space="preserve">JAZZB022932
</t>
  </si>
  <si>
    <t xml:space="preserve">JAZZB022935
</t>
  </si>
  <si>
    <t xml:space="preserve">JAZZB022937
</t>
  </si>
  <si>
    <t xml:space="preserve">PHP2,750,500.00
</t>
  </si>
  <si>
    <t xml:space="preserve">JAZZB022943
</t>
  </si>
  <si>
    <t xml:space="preserve">PHP2,947,300.00
</t>
  </si>
  <si>
    <t xml:space="preserve">JAZZB022945
</t>
  </si>
  <si>
    <t xml:space="preserve">PHP2,786,200.00
</t>
  </si>
  <si>
    <t xml:space="preserve">JAZZB022946
</t>
  </si>
  <si>
    <t xml:space="preserve">JAZZB022947
</t>
  </si>
  <si>
    <t xml:space="preserve">JAZZB022949
</t>
  </si>
  <si>
    <t xml:space="preserve">JAZZB022950
</t>
  </si>
  <si>
    <t xml:space="preserve">JAZZB022951
</t>
  </si>
  <si>
    <t xml:space="preserve">JAZZB022952
</t>
  </si>
  <si>
    <t xml:space="preserve">PHP4,855,400.00
</t>
  </si>
  <si>
    <t xml:space="preserve">JAZZB024552
</t>
  </si>
  <si>
    <t xml:space="preserve">PHP5,002,500.00
</t>
  </si>
  <si>
    <t>Unit 38 - 42</t>
  </si>
  <si>
    <t>Unit 3 -12, 17 -28, 31 - 37, 43 - 51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</si>
</sst>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mm/dd/yy"/>
    <numFmt numFmtId="165" formatCode="0.0%"/>
    <numFmt numFmtId="166" formatCode="mmmm\ d&quot;, &quot;yyyy"/>
    <numFmt numFmtId="167" formatCode="#,##0.0000000000"/>
    <numFmt numFmtId="168" formatCode="0.0000000"/>
    <numFmt numFmtId="169" formatCode="#,##0.00_);\-#,##0.00"/>
    <numFmt numFmtId="170" formatCode="#,##0_);\-#,##0"/>
  </numFmts>
  <fonts count="10" x14ac:knownFonts="1">
    <font>
      <sz val="10"/>
      <name val="Arial"/>
      <family val="2"/>
      <charset val="1"/>
    </font>
    <font>
      <sz val="10"/>
      <name val="Arial"/>
      <family val="2"/>
    </font>
    <font>
      <b/>
      <sz val="10"/>
      <name val="Arial"/>
      <family val="2"/>
      <charset val="1"/>
    </font>
    <font>
      <b/>
      <sz val="8"/>
      <name val="Arial"/>
      <family val="2"/>
      <charset val="1"/>
    </font>
    <font>
      <sz val="10"/>
      <color rgb="FF000000"/>
      <name val="Arial"/>
      <family val="2"/>
      <charset val="1"/>
    </font>
    <font>
      <sz val="7"/>
      <name val="Arial"/>
      <family val="2"/>
      <charset val="1"/>
    </font>
    <font>
      <i/>
      <sz val="10"/>
      <name val="Arial"/>
      <family val="2"/>
      <charset val="1"/>
    </font>
    <font>
      <b/>
      <i/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0"/>
      <color rgb="FF000000"/>
      <name val="Arial"/>
      <family val="2"/>
      <charset val="1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0000"/>
        <bgColor rgb="FF993300"/>
      </patternFill>
    </fill>
    <fill>
      <patternFill patternType="solid">
        <fgColor rgb="FF99CCFF"/>
        <bgColor rgb="FFCCCCFF"/>
      </patternFill>
    </fill>
    <fill>
      <patternFill patternType="solid">
        <fgColor rgb="FFCCCCFF"/>
        <bgColor rgb="FFC0C0C0"/>
      </patternFill>
    </fill>
    <fill>
      <patternFill patternType="solid">
        <fgColor rgb="FF000000"/>
        <bgColor rgb="FF003300"/>
      </patternFill>
    </fill>
    <fill>
      <patternFill patternType="solid">
        <fgColor rgb="FFC0C0C0"/>
        <bgColor rgb="FFCCCCFF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43" fontId="1" fillId="0" borderId="0" applyBorder="0" applyAlignment="0" applyProtection="0"/>
    <xf numFmtId="3" fontId="2" fillId="0" borderId="0" xfId="0" applyNumberFormat="1" applyFont="1" applyBorder="1" applyAlignment="1" applyProtection="1">
      <alignment horizontal="center"/>
      <protection hidden="1"/>
    </xf>
  </cellStyleXfs>
  <cellXfs count="58">
    <xf numFmtId="0" fontId="0" fillId="0" borderId="0" xfId="0"/>
    <xf numFmtId="3" fontId="2" fillId="2" borderId="0" xfId="0" applyNumberFormat="1" applyFont="1" applyFill="1" applyBorder="1" applyAlignment="1" applyProtection="1">
      <alignment horizontal="right"/>
      <protection hidden="1"/>
    </xf>
    <xf numFmtId="3" fontId="2" fillId="0" borderId="0" xfId="0" applyNumberFormat="1" applyFont="1" applyBorder="1" applyAlignment="1" applyProtection="1">
      <alignment horizontal="center"/>
      <protection hidden="1"/>
    </xf>
    <xf numFmtId="3" fontId="2" fillId="0" borderId="0" xfId="0" applyNumberFormat="1" applyFont="1" applyBorder="1" applyAlignment="1" applyProtection="1">
      <alignment horizontal="right"/>
      <protection hidden="1"/>
    </xf>
    <xf numFmtId="0" fontId="0" fillId="3" borderId="0" xfId="0" applyFont="1" applyFill="1" applyAlignment="1">
      <alignment horizontal="center"/>
    </xf>
    <xf numFmtId="3" fontId="2" fillId="2" borderId="1" xfId="0" applyNumberFormat="1" applyFont="1" applyFill="1" applyBorder="1" applyAlignment="1" applyProtection="1">
      <alignment horizontal="right"/>
      <protection hidden="1"/>
    </xf>
    <xf numFmtId="3" fontId="4" fillId="4" borderId="2" xfId="0" applyNumberFormat="1" applyFont="1" applyFill="1" applyBorder="1" applyAlignment="1" applyProtection="1">
      <alignment horizontal="center"/>
      <protection hidden="1"/>
    </xf>
    <xf numFmtId="3" fontId="2" fillId="0" borderId="0" xfId="0" applyNumberFormat="1" applyFont="1" applyBorder="1" applyProtection="1">
      <protection hidden="1"/>
    </xf>
    <xf numFmtId="3" fontId="2" fillId="0" borderId="3" xfId="0" applyNumberFormat="1" applyFont="1" applyBorder="1" applyProtection="1">
      <protection hidden="1"/>
    </xf>
    <xf numFmtId="4" fontId="0" fillId="0" borderId="3" xfId="0" applyNumberFormat="1" applyFont="1" applyBorder="1" applyProtection="1">
      <protection hidden="1"/>
    </xf>
    <xf numFmtId="9" fontId="2" fillId="0" borderId="3" xfId="0" applyNumberFormat="1" applyFont="1" applyBorder="1" applyProtection="1">
      <protection hidden="1"/>
    </xf>
    <xf numFmtId="4" fontId="2" fillId="0" borderId="3" xfId="0" applyNumberFormat="1" applyFont="1" applyBorder="1" applyProtection="1">
      <protection hidden="1"/>
    </xf>
    <xf numFmtId="165" fontId="2" fillId="0" borderId="3" xfId="0" applyNumberFormat="1" applyFont="1" applyBorder="1" applyProtection="1">
      <protection hidden="1"/>
    </xf>
    <xf numFmtId="4" fontId="0" fillId="0" borderId="3" xfId="0" applyNumberFormat="1" applyFont="1" applyBorder="1" applyAlignment="1" applyProtection="1">
      <alignment horizontal="right"/>
      <protection hidden="1"/>
    </xf>
    <xf numFmtId="3" fontId="5" fillId="0" borderId="3" xfId="0" applyNumberFormat="1" applyFont="1" applyBorder="1" applyProtection="1">
      <protection hidden="1"/>
    </xf>
    <xf numFmtId="4" fontId="2" fillId="0" borderId="3" xfId="0" applyNumberFormat="1" applyFont="1" applyBorder="1" applyAlignment="1" applyProtection="1">
      <alignment horizontal="right"/>
      <protection hidden="1"/>
    </xf>
    <xf numFmtId="9" fontId="0" fillId="0" borderId="3" xfId="0" applyNumberFormat="1" applyFont="1" applyBorder="1" applyAlignment="1" applyProtection="1">
      <alignment horizontal="right"/>
      <protection hidden="1"/>
    </xf>
    <xf numFmtId="3" fontId="0" fillId="0" borderId="3" xfId="0" applyNumberFormat="1" applyFont="1" applyBorder="1" applyAlignment="1" applyProtection="1">
      <alignment horizontal="right"/>
      <protection hidden="1"/>
    </xf>
    <xf numFmtId="166" fontId="2" fillId="0" borderId="3" xfId="0" applyNumberFormat="1" applyFont="1" applyBorder="1" applyAlignment="1" applyProtection="1">
      <alignment horizontal="center"/>
      <protection hidden="1"/>
    </xf>
    <xf numFmtId="4" fontId="6" fillId="0" borderId="3" xfId="0" applyNumberFormat="1" applyFont="1" applyBorder="1" applyAlignment="1" applyProtection="1">
      <alignment horizontal="right"/>
      <protection hidden="1"/>
    </xf>
    <xf numFmtId="3" fontId="0" fillId="6" borderId="4" xfId="0" applyNumberFormat="1" applyFont="1" applyFill="1" applyBorder="1" applyProtection="1">
      <protection hidden="1"/>
    </xf>
    <xf numFmtId="3" fontId="0" fillId="6" borderId="0" xfId="0" applyNumberFormat="1" applyFont="1" applyFill="1" applyBorder="1" applyProtection="1">
      <protection hidden="1"/>
    </xf>
    <xf numFmtId="3" fontId="0" fillId="0" borderId="0" xfId="0" applyNumberFormat="1" applyFont="1" applyBorder="1" applyProtection="1">
      <protection hidden="1"/>
    </xf>
    <xf numFmtId="167" fontId="0" fillId="0" borderId="0" xfId="0" applyNumberFormat="1" applyFont="1" applyBorder="1" applyAlignment="1" applyProtection="1">
      <alignment horizontal="center"/>
      <protection hidden="1"/>
    </xf>
    <xf numFmtId="4" fontId="0" fillId="0" borderId="0" xfId="0" applyNumberFormat="1" applyFont="1" applyBorder="1" applyProtection="1">
      <protection hidden="1"/>
    </xf>
    <xf numFmtId="3" fontId="7" fillId="0" borderId="0" xfId="0" applyNumberFormat="1" applyFont="1" applyBorder="1" applyProtection="1">
      <protection hidden="1"/>
    </xf>
    <xf numFmtId="0" fontId="0" fillId="0" borderId="0" xfId="0" applyFont="1" applyProtection="1">
      <protection hidden="1"/>
    </xf>
    <xf numFmtId="4" fontId="6" fillId="0" borderId="0" xfId="0" applyNumberFormat="1" applyFont="1" applyBorder="1" applyAlignment="1" applyProtection="1">
      <alignment horizontal="left"/>
      <protection hidden="1"/>
    </xf>
    <xf numFmtId="168" fontId="0" fillId="0" borderId="0" xfId="0" applyNumberFormat="1" applyFont="1" applyBorder="1" applyAlignment="1" applyProtection="1">
      <alignment horizontal="center"/>
      <protection hidden="1"/>
    </xf>
    <xf numFmtId="168" fontId="0" fillId="0" borderId="0" xfId="0" applyNumberFormat="1" applyFont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0" fillId="0" borderId="0" xfId="2" applyNumberFormat="1" applyFont="1" applyFill="1" applyBorder="1" applyAlignment="1" applyProtection="1">
      <alignment horizontal="center" vertical="top" wrapText="1"/>
    </xf>
    <xf numFmtId="0" fontId="0" fillId="0" borderId="0" xfId="2" applyNumberFormat="1" applyFont="1" applyFill="1" applyBorder="1" applyAlignment="1" applyProtection="1"/>
    <xf numFmtId="0" fontId="9" fillId="7" borderId="5" xfId="2" applyNumberFormat="1" applyFont="1" applyFill="1" applyBorder="1" applyAlignment="1" applyProtection="1">
      <alignment horizontal="center" vertical="center" wrapText="1"/>
    </xf>
    <xf numFmtId="0" fontId="0" fillId="0" borderId="0" xfId="2" applyNumberFormat="1" applyFont="1" applyFill="1" applyBorder="1" applyAlignment="1" applyProtection="1">
      <alignment horizontal="center" vertical="center" wrapText="1"/>
    </xf>
    <xf numFmtId="0" fontId="0" fillId="2" borderId="5" xfId="2" applyNumberFormat="1" applyFont="1" applyFill="1" applyBorder="1" applyAlignment="1" applyProtection="1">
      <alignment horizontal="center" vertical="top" wrapText="1"/>
    </xf>
    <xf numFmtId="169" fontId="0" fillId="2" borderId="5" xfId="2" applyNumberFormat="1" applyFont="1" applyFill="1" applyBorder="1" applyAlignment="1" applyProtection="1">
      <alignment horizontal="center" vertical="top" wrapText="1"/>
    </xf>
    <xf numFmtId="169" fontId="4" fillId="2" borderId="5" xfId="2" applyNumberFormat="1" applyFont="1" applyFill="1" applyBorder="1" applyAlignment="1" applyProtection="1">
      <alignment horizontal="center" vertical="top" wrapText="1"/>
    </xf>
    <xf numFmtId="170" fontId="0" fillId="2" borderId="5" xfId="2" applyNumberFormat="1" applyFont="1" applyFill="1" applyBorder="1" applyAlignment="1" applyProtection="1">
      <alignment horizontal="center" vertical="top" wrapText="1"/>
    </xf>
    <xf numFmtId="4" fontId="1" fillId="0" borderId="6" xfId="0" applyNumberFormat="1" applyFont="1" applyFill="1" applyBorder="1"/>
    <xf numFmtId="4" fontId="7" fillId="0" borderId="0" xfId="0" applyNumberFormat="1" applyFont="1" applyBorder="1" applyProtection="1">
      <protection hidden="1"/>
    </xf>
    <xf numFmtId="3" fontId="3" fillId="0" borderId="1" xfId="0" applyNumberFormat="1" applyFont="1" applyBorder="1" applyAlignment="1" applyProtection="1">
      <alignment horizontal="center" vertical="center"/>
      <protection hidden="1"/>
    </xf>
    <xf numFmtId="3" fontId="2" fillId="5" borderId="11" xfId="0" applyNumberFormat="1" applyFont="1" applyFill="1" applyBorder="1" applyAlignment="1" applyProtection="1">
      <alignment horizontal="center" vertical="center" wrapText="1"/>
      <protection hidden="1"/>
    </xf>
    <xf numFmtId="3" fontId="2" fillId="5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5" borderId="11" xfId="0" applyFont="1" applyFill="1" applyBorder="1" applyAlignment="1" applyProtection="1">
      <alignment horizontal="center" vertical="center" wrapText="1"/>
      <protection hidden="1"/>
    </xf>
    <xf numFmtId="0" fontId="2" fillId="5" borderId="2" xfId="0" applyFont="1" applyFill="1" applyBorder="1" applyAlignment="1" applyProtection="1">
      <alignment horizontal="center" vertical="center" wrapText="1"/>
      <protection hidden="1"/>
    </xf>
    <xf numFmtId="164" fontId="2" fillId="5" borderId="11" xfId="0" applyNumberFormat="1" applyFont="1" applyFill="1" applyBorder="1" applyAlignment="1" applyProtection="1">
      <alignment horizontal="center" vertical="center" wrapText="1"/>
      <protection hidden="1"/>
    </xf>
    <xf numFmtId="164" fontId="2" fillId="5" borderId="2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10" xfId="0" applyNumberFormat="1" applyFont="1" applyBorder="1" applyAlignment="1" applyProtection="1">
      <alignment horizontal="center"/>
      <protection hidden="1"/>
    </xf>
    <xf numFmtId="4" fontId="7" fillId="0" borderId="0" xfId="0" applyNumberFormat="1" applyFont="1" applyBorder="1" applyProtection="1">
      <protection hidden="1"/>
    </xf>
    <xf numFmtId="0" fontId="9" fillId="7" borderId="7" xfId="2" applyNumberFormat="1" applyFont="1" applyFill="1" applyBorder="1" applyAlignment="1" applyProtection="1">
      <alignment horizontal="center" wrapText="1"/>
    </xf>
    <xf numFmtId="0" fontId="9" fillId="7" borderId="8" xfId="2" applyNumberFormat="1" applyFont="1" applyFill="1" applyBorder="1" applyAlignment="1" applyProtection="1">
      <alignment horizontal="center" wrapText="1"/>
    </xf>
    <xf numFmtId="0" fontId="9" fillId="7" borderId="9" xfId="2" applyNumberFormat="1" applyFont="1" applyFill="1" applyBorder="1" applyAlignment="1" applyProtection="1">
      <alignment horizontal="center" wrapText="1"/>
    </xf>
    <xf numFmtId="0" fontId="0" fillId="8" borderId="0" xfId="0" applyFill="1" applyAlignment="1">
      <alignment horizontal="center"/>
    </xf>
    <xf numFmtId="0" fontId="9" fillId="7" borderId="5" xfId="2" applyNumberFormat="1" applyFont="1" applyFill="1" applyBorder="1" applyAlignment="1" applyProtection="1">
      <alignment horizontal="center" wrapText="1"/>
    </xf>
    <xf numFmtId="0" fontId="9" fillId="7" borderId="5" xfId="2" applyNumberFormat="1" applyFont="1" applyFill="1" applyBorder="1" applyAlignment="1" applyProtection="1">
      <alignment horizontal="center" vertical="top" wrapText="1"/>
    </xf>
  </cellXfs>
  <cellStyles count="3">
    <cellStyle name="Comma" xfId="1" builtinId="3"/>
    <cellStyle name="Normal" xfId="0" builtinId="0"/>
    <cellStyle name="TableStyleLight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41760</xdr:colOff>
      <xdr:row>0</xdr:row>
      <xdr:rowOff>0</xdr:rowOff>
    </xdr:from>
    <xdr:to>
      <xdr:col>1</xdr:col>
      <xdr:colOff>1365840</xdr:colOff>
      <xdr:row>3</xdr:row>
      <xdr:rowOff>56160</xdr:rowOff>
    </xdr:to>
    <xdr:pic>
      <xdr:nvPicPr>
        <xdr:cNvPr id="2" name="Graphics 3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2720" y="0"/>
          <a:ext cx="1324080" cy="559440"/>
        </a:xfrm>
        <a:prstGeom prst="rect">
          <a:avLst/>
        </a:prstGeom>
      </xdr:spPr>
    </xdr:pic>
    <xdr:clientData/>
  </xdr:twoCellAnchor>
  <xdr:twoCellAnchor editAs="absolute">
    <xdr:from>
      <xdr:col>1</xdr:col>
      <xdr:colOff>1233360</xdr:colOff>
      <xdr:row>0</xdr:row>
      <xdr:rowOff>0</xdr:rowOff>
    </xdr:from>
    <xdr:to>
      <xdr:col>2</xdr:col>
      <xdr:colOff>79920</xdr:colOff>
      <xdr:row>3</xdr:row>
      <xdr:rowOff>84600</xdr:rowOff>
    </xdr:to>
    <xdr:pic>
      <xdr:nvPicPr>
        <xdr:cNvPr id="3" name="Graphics 1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4320" y="0"/>
          <a:ext cx="1702440" cy="587880"/>
        </a:xfrm>
        <a:prstGeom prst="rect">
          <a:avLst/>
        </a:prstGeom>
      </xdr:spPr>
    </xdr:pic>
    <xdr:clientData/>
  </xdr:twoCellAnchor>
  <xdr:twoCellAnchor>
    <xdr:from>
      <xdr:col>7</xdr:col>
      <xdr:colOff>171450</xdr:colOff>
      <xdr:row>0</xdr:row>
      <xdr:rowOff>152400</xdr:rowOff>
    </xdr:from>
    <xdr:to>
      <xdr:col>7</xdr:col>
      <xdr:colOff>800100</xdr:colOff>
      <xdr:row>2</xdr:row>
      <xdr:rowOff>19050</xdr:rowOff>
    </xdr:to>
    <xdr:sp macro="" textlink="">
      <xdr:nvSpPr>
        <xdr:cNvPr id="5" name="Left Arrow 4"/>
        <xdr:cNvSpPr/>
      </xdr:nvSpPr>
      <xdr:spPr>
        <a:xfrm>
          <a:off x="8763000" y="152400"/>
          <a:ext cx="628650" cy="200025"/>
        </a:xfrm>
        <a:prstGeom prst="lef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331575</xdr:colOff>
      <xdr:row>2</xdr:row>
      <xdr:rowOff>3600</xdr:rowOff>
    </xdr:from>
    <xdr:to>
      <xdr:col>20</xdr:col>
      <xdr:colOff>103350</xdr:colOff>
      <xdr:row>40</xdr:row>
      <xdr:rowOff>41175</xdr:rowOff>
    </xdr:to>
    <xdr:sp macro="" textlink="">
      <xdr:nvSpPr>
        <xdr:cNvPr id="3" name="CustomShape 1"/>
        <xdr:cNvSpPr/>
      </xdr:nvSpPr>
      <xdr:spPr>
        <a:xfrm>
          <a:off x="6352200" y="361440"/>
          <a:ext cx="8935200" cy="6539040"/>
        </a:xfrm>
        <a:prstGeom prst="rect">
          <a:avLst/>
        </a:prstGeom>
      </xdr:spPr>
    </xdr:sp>
    <xdr:clientData/>
  </xdr:twoCellAnchor>
  <xdr:twoCellAnchor editAs="absolute">
    <xdr:from>
      <xdr:col>5</xdr:col>
      <xdr:colOff>73050</xdr:colOff>
      <xdr:row>3</xdr:row>
      <xdr:rowOff>65970</xdr:rowOff>
    </xdr:from>
    <xdr:to>
      <xdr:col>21</xdr:col>
      <xdr:colOff>377250</xdr:colOff>
      <xdr:row>48</xdr:row>
      <xdr:rowOff>78480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07100" y="608895"/>
          <a:ext cx="9600600" cy="7299135"/>
        </a:xfrm>
        <a:prstGeom prst="rect">
          <a:avLst/>
        </a:prstGeom>
      </xdr:spPr>
    </xdr:pic>
    <xdr:clientData/>
  </xdr:twoCellAnchor>
  <xdr:twoCellAnchor>
    <xdr:from>
      <xdr:col>5</xdr:col>
      <xdr:colOff>66675</xdr:colOff>
      <xdr:row>49</xdr:row>
      <xdr:rowOff>9525</xdr:rowOff>
    </xdr:from>
    <xdr:to>
      <xdr:col>9</xdr:col>
      <xdr:colOff>37813</xdr:colOff>
      <xdr:row>79</xdr:row>
      <xdr:rowOff>161862</xdr:rowOff>
    </xdr:to>
    <xdr:grpSp>
      <xdr:nvGrpSpPr>
        <xdr:cNvPr id="6" name="Group 5"/>
        <xdr:cNvGrpSpPr/>
      </xdr:nvGrpSpPr>
      <xdr:grpSpPr>
        <a:xfrm>
          <a:off x="5800725" y="8001000"/>
          <a:ext cx="2295238" cy="5010087"/>
          <a:chOff x="5800725" y="8001000"/>
          <a:chExt cx="2295238" cy="5010087"/>
        </a:xfrm>
      </xdr:grpSpPr>
      <xdr:pic>
        <xdr:nvPicPr>
          <xdr:cNvPr id="2" name="Picture 1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800725" y="8001000"/>
            <a:ext cx="2295238" cy="4495238"/>
          </a:xfrm>
          <a:prstGeom prst="rect">
            <a:avLst/>
          </a:prstGeom>
        </xdr:spPr>
      </xdr:pic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038850" y="12506325"/>
            <a:ext cx="1809524" cy="504762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571500</xdr:colOff>
      <xdr:row>49</xdr:row>
      <xdr:rowOff>28575</xdr:rowOff>
    </xdr:from>
    <xdr:to>
      <xdr:col>14</xdr:col>
      <xdr:colOff>447328</xdr:colOff>
      <xdr:row>83</xdr:row>
      <xdr:rowOff>123757</xdr:rowOff>
    </xdr:to>
    <xdr:grpSp>
      <xdr:nvGrpSpPr>
        <xdr:cNvPr id="9" name="Group 8"/>
        <xdr:cNvGrpSpPr/>
      </xdr:nvGrpSpPr>
      <xdr:grpSpPr>
        <a:xfrm>
          <a:off x="8629650" y="8020050"/>
          <a:ext cx="2780953" cy="5600632"/>
          <a:chOff x="8629650" y="8020050"/>
          <a:chExt cx="2780953" cy="5600632"/>
        </a:xfrm>
      </xdr:grpSpPr>
      <xdr:pic>
        <xdr:nvPicPr>
          <xdr:cNvPr id="7" name="Picture 6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629650" y="8020050"/>
            <a:ext cx="2780953" cy="5057143"/>
          </a:xfrm>
          <a:prstGeom prst="rect">
            <a:avLst/>
          </a:prstGeom>
        </xdr:spPr>
      </xdr:pic>
      <xdr:pic>
        <xdr:nvPicPr>
          <xdr:cNvPr id="8" name="Picture 7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782050" y="13077825"/>
            <a:ext cx="2390476" cy="542857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0</xdr:colOff>
      <xdr:row>50</xdr:row>
      <xdr:rowOff>0</xdr:rowOff>
    </xdr:from>
    <xdr:to>
      <xdr:col>21</xdr:col>
      <xdr:colOff>570993</xdr:colOff>
      <xdr:row>84</xdr:row>
      <xdr:rowOff>28508</xdr:rowOff>
    </xdr:to>
    <xdr:grpSp>
      <xdr:nvGrpSpPr>
        <xdr:cNvPr id="12" name="Group 11"/>
        <xdr:cNvGrpSpPr/>
      </xdr:nvGrpSpPr>
      <xdr:grpSpPr>
        <a:xfrm>
          <a:off x="11544300" y="8153400"/>
          <a:ext cx="4057143" cy="5533958"/>
          <a:chOff x="11544300" y="8153400"/>
          <a:chExt cx="4057143" cy="5533958"/>
        </a:xfrm>
      </xdr:grpSpPr>
      <xdr:pic>
        <xdr:nvPicPr>
          <xdr:cNvPr id="10" name="Picture 9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1544300" y="8153400"/>
            <a:ext cx="4057143" cy="4980953"/>
          </a:xfrm>
          <a:prstGeom prst="rect">
            <a:avLst/>
          </a:prstGeom>
        </xdr:spPr>
      </xdr:pic>
      <xdr:pic>
        <xdr:nvPicPr>
          <xdr:cNvPr id="11" name="Picture 10"/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2868275" y="13154025"/>
            <a:ext cx="1457143" cy="533333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66675</xdr:colOff>
      <xdr:row>83</xdr:row>
      <xdr:rowOff>152400</xdr:rowOff>
    </xdr:from>
    <xdr:to>
      <xdr:col>9</xdr:col>
      <xdr:colOff>94956</xdr:colOff>
      <xdr:row>117</xdr:row>
      <xdr:rowOff>66601</xdr:rowOff>
    </xdr:to>
    <xdr:grpSp>
      <xdr:nvGrpSpPr>
        <xdr:cNvPr id="15" name="Group 14"/>
        <xdr:cNvGrpSpPr/>
      </xdr:nvGrpSpPr>
      <xdr:grpSpPr>
        <a:xfrm>
          <a:off x="5800725" y="13649325"/>
          <a:ext cx="2352381" cy="5419651"/>
          <a:chOff x="5695950" y="13649325"/>
          <a:chExt cx="2352381" cy="5419651"/>
        </a:xfrm>
      </xdr:grpSpPr>
      <xdr:pic>
        <xdr:nvPicPr>
          <xdr:cNvPr id="13" name="Picture 12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5924550" y="13649325"/>
            <a:ext cx="1933333" cy="4847619"/>
          </a:xfrm>
          <a:prstGeom prst="rect">
            <a:avLst/>
          </a:prstGeom>
        </xdr:spPr>
      </xdr:pic>
      <xdr:pic>
        <xdr:nvPicPr>
          <xdr:cNvPr id="14" name="Picture 13"/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5695950" y="18478500"/>
            <a:ext cx="2352381" cy="590476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87"/>
  <sheetViews>
    <sheetView tabSelected="1" zoomScaleNormal="100" workbookViewId="0">
      <selection activeCell="J13" sqref="J13"/>
    </sheetView>
  </sheetViews>
  <sheetFormatPr defaultRowHeight="12.75" x14ac:dyDescent="0.2"/>
  <cols>
    <col min="1" max="1" width="3"/>
    <col min="2" max="2" width="40.85546875"/>
    <col min="3" max="7" width="17"/>
    <col min="8" max="8" width="12.85546875"/>
    <col min="9" max="257" width="11.7109375"/>
    <col min="258" max="1025" width="8.7109375"/>
  </cols>
  <sheetData>
    <row r="1" spans="2:14" ht="13.5" customHeight="1" x14ac:dyDescent="0.2">
      <c r="B1" s="52"/>
      <c r="C1" s="1"/>
      <c r="D1" s="2"/>
      <c r="E1" s="2"/>
      <c r="F1" s="3"/>
      <c r="G1" s="2"/>
    </row>
    <row r="2" spans="2:14" ht="12.75" customHeight="1" x14ac:dyDescent="0.2">
      <c r="B2" s="53"/>
      <c r="C2" s="1" t="s">
        <v>0</v>
      </c>
      <c r="D2" s="2" t="str">
        <f>VLOOKUP($G$2,Availability!$B3:$E$343,2,0)</f>
        <v xml:space="preserve">1 BR WITH BALCONY
</v>
      </c>
      <c r="E2" s="2"/>
      <c r="F2" s="3" t="s">
        <v>1</v>
      </c>
      <c r="G2" s="4" t="s">
        <v>265</v>
      </c>
      <c r="I2" s="2" t="s">
        <v>2</v>
      </c>
      <c r="J2" s="2"/>
      <c r="K2" s="2"/>
      <c r="L2" s="2"/>
      <c r="M2" s="2"/>
      <c r="N2" s="2"/>
    </row>
    <row r="3" spans="2:14" x14ac:dyDescent="0.2">
      <c r="B3" s="53"/>
      <c r="C3" s="1" t="s">
        <v>3</v>
      </c>
      <c r="D3" s="2" t="str">
        <f>VLOOKUP($G$2,Availability!$B3:$E$343,4,0)</f>
        <v xml:space="preserve">PHP2,691,900.00
</v>
      </c>
      <c r="E3" s="2"/>
      <c r="F3" s="3" t="s">
        <v>4</v>
      </c>
      <c r="G3" s="2" t="s">
        <v>5</v>
      </c>
    </row>
    <row r="4" spans="2:14" x14ac:dyDescent="0.2">
      <c r="B4" s="53"/>
      <c r="C4" s="5"/>
      <c r="D4" s="43"/>
      <c r="E4" s="43"/>
      <c r="F4" s="43"/>
      <c r="G4" s="43"/>
    </row>
    <row r="5" spans="2:14" x14ac:dyDescent="0.2">
      <c r="B5" s="53"/>
      <c r="C5" s="6">
        <v>1</v>
      </c>
      <c r="D5" s="6">
        <v>2</v>
      </c>
      <c r="E5" s="6">
        <v>3</v>
      </c>
      <c r="F5" s="6">
        <v>4</v>
      </c>
      <c r="G5" s="6">
        <v>5</v>
      </c>
    </row>
    <row r="6" spans="2:14" ht="13.5" customHeight="1" x14ac:dyDescent="0.2">
      <c r="B6" s="54"/>
      <c r="C6" s="44" t="s">
        <v>6</v>
      </c>
      <c r="D6" s="46" t="s">
        <v>7</v>
      </c>
      <c r="E6" s="46" t="s">
        <v>8</v>
      </c>
      <c r="F6" s="48" t="s">
        <v>9</v>
      </c>
      <c r="G6" s="44" t="s">
        <v>10</v>
      </c>
    </row>
    <row r="7" spans="2:14" x14ac:dyDescent="0.2">
      <c r="B7" s="7"/>
      <c r="C7" s="45"/>
      <c r="D7" s="47"/>
      <c r="E7" s="47"/>
      <c r="F7" s="49"/>
      <c r="G7" s="45"/>
    </row>
    <row r="8" spans="2:14" x14ac:dyDescent="0.2">
      <c r="B8" s="8" t="s">
        <v>11</v>
      </c>
      <c r="C8" s="41">
        <f>VALUE(MID(D3,4,12))</f>
        <v>2691900</v>
      </c>
      <c r="D8" s="9">
        <f>C8</f>
        <v>2691900</v>
      </c>
      <c r="E8" s="9">
        <f>C8</f>
        <v>2691900</v>
      </c>
      <c r="F8" s="9">
        <f>C8</f>
        <v>2691900</v>
      </c>
      <c r="G8" s="9">
        <f>C8</f>
        <v>2691900</v>
      </c>
    </row>
    <row r="9" spans="2:14" x14ac:dyDescent="0.2">
      <c r="B9" s="10" t="s">
        <v>12</v>
      </c>
      <c r="C9" s="10">
        <v>0.12</v>
      </c>
      <c r="D9" s="10">
        <v>0.05</v>
      </c>
      <c r="E9" s="10">
        <v>0.02</v>
      </c>
      <c r="F9" s="10">
        <v>0.01</v>
      </c>
      <c r="G9" s="10">
        <v>0</v>
      </c>
    </row>
    <row r="10" spans="2:14" x14ac:dyDescent="0.2">
      <c r="B10" s="10" t="s">
        <v>13</v>
      </c>
      <c r="C10" s="11">
        <f>C8*C9</f>
        <v>323028</v>
      </c>
      <c r="D10" s="11">
        <f>D8*D9</f>
        <v>134595</v>
      </c>
      <c r="E10" s="11">
        <f>E8*E9</f>
        <v>53838</v>
      </c>
      <c r="F10" s="11">
        <f>F8*F9</f>
        <v>26919</v>
      </c>
      <c r="G10" s="11">
        <f>G8*G9</f>
        <v>0</v>
      </c>
    </row>
    <row r="11" spans="2:14" x14ac:dyDescent="0.2">
      <c r="B11" s="10" t="s">
        <v>14</v>
      </c>
      <c r="C11" s="9">
        <f>C8-C10</f>
        <v>2368872</v>
      </c>
      <c r="D11" s="9">
        <f>D8-D10</f>
        <v>2557305</v>
      </c>
      <c r="E11" s="9">
        <f>E8-E10</f>
        <v>2638062</v>
      </c>
      <c r="F11" s="9">
        <f>F8-F10</f>
        <v>2664981</v>
      </c>
      <c r="G11" s="9">
        <f>G8-G10</f>
        <v>2691900</v>
      </c>
    </row>
    <row r="12" spans="2:14" x14ac:dyDescent="0.2">
      <c r="B12" s="10" t="s">
        <v>15</v>
      </c>
      <c r="C12" s="12"/>
      <c r="D12" s="12"/>
      <c r="E12" s="12"/>
      <c r="F12" s="12"/>
      <c r="G12" s="12"/>
    </row>
    <row r="13" spans="2:14" x14ac:dyDescent="0.2">
      <c r="B13" s="8" t="s">
        <v>16</v>
      </c>
      <c r="C13" s="11"/>
      <c r="D13" s="11"/>
      <c r="E13" s="11"/>
      <c r="F13" s="11"/>
      <c r="G13" s="11"/>
    </row>
    <row r="14" spans="2:14" ht="12.75" hidden="1" customHeight="1" x14ac:dyDescent="0.2">
      <c r="B14" s="8" t="s">
        <v>17</v>
      </c>
      <c r="C14" s="13"/>
      <c r="D14" s="13"/>
      <c r="E14" s="13"/>
      <c r="F14" s="13"/>
      <c r="G14" s="13"/>
    </row>
    <row r="15" spans="2:14" x14ac:dyDescent="0.2">
      <c r="B15" s="8" t="s">
        <v>18</v>
      </c>
      <c r="C15" s="13">
        <f>C10+C13+C14</f>
        <v>323028</v>
      </c>
      <c r="D15" s="13">
        <f>D10+D13+D14</f>
        <v>134595</v>
      </c>
      <c r="E15" s="13">
        <f>E10+E13+E14</f>
        <v>53838</v>
      </c>
      <c r="F15" s="13">
        <f>F10+F13+F14</f>
        <v>26919</v>
      </c>
      <c r="G15" s="13">
        <f>G10+G13+G14</f>
        <v>0</v>
      </c>
    </row>
    <row r="16" spans="2:14" x14ac:dyDescent="0.2">
      <c r="B16" s="8" t="s">
        <v>19</v>
      </c>
      <c r="C16" s="11">
        <f>C8-C15</f>
        <v>2368872</v>
      </c>
      <c r="D16" s="11">
        <f>D8-D15</f>
        <v>2557305</v>
      </c>
      <c r="E16" s="11">
        <f>E8-E15</f>
        <v>2638062</v>
      </c>
      <c r="F16" s="11">
        <f>F8-F15</f>
        <v>2664981</v>
      </c>
      <c r="G16" s="11">
        <f>G8-G15</f>
        <v>2691900</v>
      </c>
    </row>
    <row r="17" spans="2:7" x14ac:dyDescent="0.2">
      <c r="B17" s="8" t="s">
        <v>20</v>
      </c>
      <c r="C17" s="9">
        <f>C16*0.055</f>
        <v>130287.96</v>
      </c>
      <c r="D17" s="9">
        <f>D16*0.055</f>
        <v>140651.77499999999</v>
      </c>
      <c r="E17" s="9">
        <f>E16*0.055</f>
        <v>145093.41</v>
      </c>
      <c r="F17" s="9">
        <f>F16*0.055</f>
        <v>146573.95499999999</v>
      </c>
      <c r="G17" s="9">
        <f>G16*0.055</f>
        <v>148054.5</v>
      </c>
    </row>
    <row r="18" spans="2:7" x14ac:dyDescent="0.2">
      <c r="B18" s="14" t="s">
        <v>21</v>
      </c>
      <c r="C18" s="13"/>
      <c r="D18" s="9"/>
      <c r="E18" s="9"/>
      <c r="F18" s="9"/>
      <c r="G18" s="9"/>
    </row>
    <row r="19" spans="2:7" x14ac:dyDescent="0.2">
      <c r="B19" s="8" t="s">
        <v>22</v>
      </c>
      <c r="C19" s="9">
        <f>IF(C16&gt;3199200,C16*0.12,0)</f>
        <v>0</v>
      </c>
      <c r="D19" s="9">
        <f>IF(D16&gt;3199200,D16*0.12,0)</f>
        <v>0</v>
      </c>
      <c r="E19" s="9">
        <f>IF(E16&gt;3199200,E16*0.12,0)</f>
        <v>0</v>
      </c>
      <c r="F19" s="9">
        <f>IF(F16&gt;3199200,F16*0.12,0)</f>
        <v>0</v>
      </c>
      <c r="G19" s="9">
        <f>IF(G16&gt;3199200,G16*0.12,0)</f>
        <v>0</v>
      </c>
    </row>
    <row r="20" spans="2:7" x14ac:dyDescent="0.2">
      <c r="B20" s="8" t="s">
        <v>23</v>
      </c>
      <c r="C20" s="15">
        <f>C16+C17+C19</f>
        <v>2499159.96</v>
      </c>
      <c r="D20" s="15">
        <f>D16+D17+D19</f>
        <v>2697956.7749999999</v>
      </c>
      <c r="E20" s="15">
        <f>E16+E17+E19</f>
        <v>2783155.41</v>
      </c>
      <c r="F20" s="15">
        <f>F16+F17+F19</f>
        <v>2811554.9550000001</v>
      </c>
      <c r="G20" s="15">
        <f>G16+G17+G19</f>
        <v>2839954.5</v>
      </c>
    </row>
    <row r="21" spans="2:7" x14ac:dyDescent="0.2">
      <c r="B21" s="10" t="s">
        <v>24</v>
      </c>
      <c r="C21" s="13" t="s">
        <v>25</v>
      </c>
      <c r="D21" s="16">
        <v>0.2</v>
      </c>
      <c r="E21" s="16">
        <v>0.1</v>
      </c>
      <c r="F21" s="16">
        <v>0.05</v>
      </c>
      <c r="G21" s="16">
        <v>0.2</v>
      </c>
    </row>
    <row r="22" spans="2:7" x14ac:dyDescent="0.2">
      <c r="B22" s="8" t="s">
        <v>26</v>
      </c>
      <c r="C22" s="13" t="s">
        <v>25</v>
      </c>
      <c r="D22" s="13">
        <f>D20*D21</f>
        <v>539591.35499999998</v>
      </c>
      <c r="E22" s="13">
        <f>E20*E21</f>
        <v>278315.54100000003</v>
      </c>
      <c r="F22" s="13">
        <f>F20*F21</f>
        <v>140577.74775000001</v>
      </c>
      <c r="G22" s="13">
        <f>G20*G21</f>
        <v>567990.9</v>
      </c>
    </row>
    <row r="23" spans="2:7" x14ac:dyDescent="0.2">
      <c r="B23" s="8" t="s">
        <v>27</v>
      </c>
      <c r="C23" s="15">
        <v>25000</v>
      </c>
      <c r="D23" s="15">
        <f>C23</f>
        <v>25000</v>
      </c>
      <c r="E23" s="15">
        <f>C23</f>
        <v>25000</v>
      </c>
      <c r="F23" s="15">
        <f>E23</f>
        <v>25000</v>
      </c>
      <c r="G23" s="15">
        <f>F23</f>
        <v>25000</v>
      </c>
    </row>
    <row r="24" spans="2:7" x14ac:dyDescent="0.2">
      <c r="B24" s="8" t="s">
        <v>28</v>
      </c>
      <c r="C24" s="15">
        <f>C20-25000-C33</f>
        <v>2424159.96</v>
      </c>
      <c r="D24" s="15">
        <f>D22-25000</f>
        <v>514591.35499999998</v>
      </c>
      <c r="E24" s="15">
        <f>E22-25000</f>
        <v>253315.54100000003</v>
      </c>
      <c r="F24" s="15">
        <f>F22-25000</f>
        <v>115577.74775000001</v>
      </c>
      <c r="G24" s="15">
        <f>G22-25000</f>
        <v>542990.9</v>
      </c>
    </row>
    <row r="25" spans="2:7" x14ac:dyDescent="0.2">
      <c r="B25" s="8" t="s">
        <v>29</v>
      </c>
      <c r="C25" s="15" t="s">
        <v>25</v>
      </c>
      <c r="D25" s="13" t="s">
        <v>25</v>
      </c>
      <c r="E25" s="13" t="s">
        <v>25</v>
      </c>
      <c r="F25" s="13" t="s">
        <v>25</v>
      </c>
      <c r="G25" s="17">
        <v>40</v>
      </c>
    </row>
    <row r="26" spans="2:7" x14ac:dyDescent="0.2">
      <c r="B26" s="8" t="s">
        <v>30</v>
      </c>
      <c r="C26" s="15" t="s">
        <v>25</v>
      </c>
      <c r="D26" s="13" t="s">
        <v>25</v>
      </c>
      <c r="E26" s="13" t="s">
        <v>25</v>
      </c>
      <c r="F26" s="13" t="s">
        <v>25</v>
      </c>
      <c r="G26" s="15">
        <f>G24/G25</f>
        <v>13574.772500000001</v>
      </c>
    </row>
    <row r="27" spans="2:7" x14ac:dyDescent="0.2">
      <c r="B27" s="10" t="s">
        <v>31</v>
      </c>
      <c r="C27" s="13" t="s">
        <v>25</v>
      </c>
      <c r="D27" s="16">
        <v>0.8</v>
      </c>
      <c r="E27" s="16">
        <v>0.2</v>
      </c>
      <c r="F27" s="16">
        <v>0.25</v>
      </c>
      <c r="G27" s="13" t="s">
        <v>25</v>
      </c>
    </row>
    <row r="28" spans="2:7" x14ac:dyDescent="0.2">
      <c r="B28" s="8" t="s">
        <v>32</v>
      </c>
      <c r="C28" s="13" t="s">
        <v>25</v>
      </c>
      <c r="D28" s="13">
        <f>D27*D20</f>
        <v>2158365.42</v>
      </c>
      <c r="E28" s="13">
        <f>E20*E27</f>
        <v>556631.08200000005</v>
      </c>
      <c r="F28" s="13">
        <f>F20*F27</f>
        <v>702888.73875000002</v>
      </c>
      <c r="G28" s="13" t="s">
        <v>25</v>
      </c>
    </row>
    <row r="29" spans="2:7" x14ac:dyDescent="0.2">
      <c r="B29" s="8" t="s">
        <v>33</v>
      </c>
      <c r="C29" s="13" t="s">
        <v>25</v>
      </c>
      <c r="D29" s="17">
        <v>40</v>
      </c>
      <c r="E29" s="17">
        <v>40</v>
      </c>
      <c r="F29" s="17">
        <v>40</v>
      </c>
      <c r="G29" s="13" t="s">
        <v>25</v>
      </c>
    </row>
    <row r="30" spans="2:7" x14ac:dyDescent="0.2">
      <c r="B30" s="8" t="s">
        <v>30</v>
      </c>
      <c r="C30" s="13" t="s">
        <v>25</v>
      </c>
      <c r="D30" s="15">
        <f>D28/D29</f>
        <v>53959.135499999997</v>
      </c>
      <c r="E30" s="15">
        <f>E28/E29</f>
        <v>13915.777050000001</v>
      </c>
      <c r="F30" s="15">
        <f>F28/F29</f>
        <v>17572.218468750001</v>
      </c>
      <c r="G30" s="13" t="s">
        <v>25</v>
      </c>
    </row>
    <row r="31" spans="2:7" x14ac:dyDescent="0.2">
      <c r="B31" s="10" t="s">
        <v>34</v>
      </c>
      <c r="C31" s="13" t="s">
        <v>25</v>
      </c>
      <c r="D31" s="16" t="s">
        <v>25</v>
      </c>
      <c r="E31" s="16">
        <v>0.7</v>
      </c>
      <c r="F31" s="16">
        <v>0.7</v>
      </c>
      <c r="G31" s="16">
        <v>0.8</v>
      </c>
    </row>
    <row r="32" spans="2:7" x14ac:dyDescent="0.2">
      <c r="B32" s="8" t="s">
        <v>35</v>
      </c>
      <c r="C32" s="13" t="s">
        <v>25</v>
      </c>
      <c r="D32" s="16" t="s">
        <v>25</v>
      </c>
      <c r="E32" s="13">
        <f>E20*E31</f>
        <v>1948208.787</v>
      </c>
      <c r="F32" s="13">
        <f>F20*F31</f>
        <v>1968088.4685</v>
      </c>
      <c r="G32" s="13">
        <f>G20*G31</f>
        <v>2271963.6</v>
      </c>
    </row>
    <row r="33" spans="1:7" x14ac:dyDescent="0.2">
      <c r="B33" s="8" t="s">
        <v>36</v>
      </c>
      <c r="C33" s="15">
        <v>50000</v>
      </c>
      <c r="D33" s="13" t="s">
        <v>25</v>
      </c>
      <c r="E33" s="13" t="s">
        <v>25</v>
      </c>
      <c r="F33" s="13" t="s">
        <v>25</v>
      </c>
      <c r="G33" s="13" t="s">
        <v>25</v>
      </c>
    </row>
    <row r="34" spans="1:7" x14ac:dyDescent="0.2">
      <c r="B34" s="50"/>
      <c r="C34" s="50"/>
      <c r="D34" s="50"/>
      <c r="E34" s="50"/>
      <c r="F34" s="50"/>
      <c r="G34" s="50"/>
    </row>
    <row r="35" spans="1:7" x14ac:dyDescent="0.2">
      <c r="A35">
        <v>0</v>
      </c>
      <c r="B35" s="18">
        <f t="shared" ref="B35:B77" ca="1" si="0">EDATE(NOW(),A35)</f>
        <v>41043</v>
      </c>
      <c r="C35" s="9">
        <f>$C$23</f>
        <v>25000</v>
      </c>
      <c r="D35" s="9">
        <f>$C$23</f>
        <v>25000</v>
      </c>
      <c r="E35" s="9">
        <f>$C$23</f>
        <v>25000</v>
      </c>
      <c r="F35" s="9">
        <f>$C$23</f>
        <v>25000</v>
      </c>
      <c r="G35" s="9">
        <f>$C$23</f>
        <v>25000</v>
      </c>
    </row>
    <row r="36" spans="1:7" x14ac:dyDescent="0.2">
      <c r="A36">
        <v>1</v>
      </c>
      <c r="B36" s="18">
        <f t="shared" ca="1" si="0"/>
        <v>41074</v>
      </c>
      <c r="C36" s="9">
        <f>IF($C$23=15000,(C24+10000),C24)</f>
        <v>2424159.96</v>
      </c>
      <c r="D36" s="9">
        <f>IF($C$23=15000,(D24+10000),D24)</f>
        <v>514591.35499999998</v>
      </c>
      <c r="E36" s="9">
        <f>IF($C$23=15000,(E24+10000),E24)</f>
        <v>253315.54100000003</v>
      </c>
      <c r="F36" s="9">
        <f>IF($C$23=15000,(F24+10000),F24)</f>
        <v>115577.74775000001</v>
      </c>
      <c r="G36" s="9">
        <f>IF($C$23=15000,(G26+5000),G26)</f>
        <v>13574.772500000001</v>
      </c>
    </row>
    <row r="37" spans="1:7" x14ac:dyDescent="0.2">
      <c r="A37">
        <v>2</v>
      </c>
      <c r="B37" s="18">
        <f t="shared" ca="1" si="0"/>
        <v>41104</v>
      </c>
      <c r="C37" s="13" t="s">
        <v>25</v>
      </c>
      <c r="D37" s="9">
        <f>D30</f>
        <v>53959.135499999997</v>
      </c>
      <c r="E37" s="9">
        <f>E30</f>
        <v>13915.777050000001</v>
      </c>
      <c r="F37" s="9">
        <f>F30</f>
        <v>17572.218468750001</v>
      </c>
      <c r="G37" s="9">
        <f>G36</f>
        <v>13574.772500000001</v>
      </c>
    </row>
    <row r="38" spans="1:7" x14ac:dyDescent="0.2">
      <c r="A38">
        <v>3</v>
      </c>
      <c r="B38" s="18">
        <f t="shared" ca="1" si="0"/>
        <v>41135</v>
      </c>
      <c r="C38" s="13" t="s">
        <v>25</v>
      </c>
      <c r="D38" s="9">
        <f t="shared" ref="D38:F57" si="1">D$30</f>
        <v>53959.135499999997</v>
      </c>
      <c r="E38" s="9">
        <f t="shared" si="1"/>
        <v>13915.777050000001</v>
      </c>
      <c r="F38" s="9">
        <f t="shared" si="1"/>
        <v>17572.218468750001</v>
      </c>
      <c r="G38" s="9">
        <f t="shared" ref="G38:G75" si="2">G$26</f>
        <v>13574.772500000001</v>
      </c>
    </row>
    <row r="39" spans="1:7" x14ac:dyDescent="0.2">
      <c r="A39">
        <v>4</v>
      </c>
      <c r="B39" s="18">
        <f t="shared" ca="1" si="0"/>
        <v>41166</v>
      </c>
      <c r="C39" s="13" t="s">
        <v>25</v>
      </c>
      <c r="D39" s="9">
        <f t="shared" si="1"/>
        <v>53959.135499999997</v>
      </c>
      <c r="E39" s="9">
        <f t="shared" si="1"/>
        <v>13915.777050000001</v>
      </c>
      <c r="F39" s="9">
        <f t="shared" si="1"/>
        <v>17572.218468750001</v>
      </c>
      <c r="G39" s="9">
        <f t="shared" si="2"/>
        <v>13574.772500000001</v>
      </c>
    </row>
    <row r="40" spans="1:7" x14ac:dyDescent="0.2">
      <c r="A40">
        <v>5</v>
      </c>
      <c r="B40" s="18">
        <f t="shared" ca="1" si="0"/>
        <v>41196</v>
      </c>
      <c r="C40" s="13" t="s">
        <v>25</v>
      </c>
      <c r="D40" s="9">
        <f t="shared" si="1"/>
        <v>53959.135499999997</v>
      </c>
      <c r="E40" s="9">
        <f t="shared" si="1"/>
        <v>13915.777050000001</v>
      </c>
      <c r="F40" s="9">
        <f t="shared" si="1"/>
        <v>17572.218468750001</v>
      </c>
      <c r="G40" s="9">
        <f t="shared" si="2"/>
        <v>13574.772500000001</v>
      </c>
    </row>
    <row r="41" spans="1:7" x14ac:dyDescent="0.2">
      <c r="A41">
        <v>6</v>
      </c>
      <c r="B41" s="18">
        <f t="shared" ca="1" si="0"/>
        <v>41227</v>
      </c>
      <c r="C41" s="13" t="s">
        <v>25</v>
      </c>
      <c r="D41" s="9">
        <f t="shared" si="1"/>
        <v>53959.135499999997</v>
      </c>
      <c r="E41" s="9">
        <f t="shared" si="1"/>
        <v>13915.777050000001</v>
      </c>
      <c r="F41" s="9">
        <f t="shared" si="1"/>
        <v>17572.218468750001</v>
      </c>
      <c r="G41" s="9">
        <f t="shared" si="2"/>
        <v>13574.772500000001</v>
      </c>
    </row>
    <row r="42" spans="1:7" x14ac:dyDescent="0.2">
      <c r="A42">
        <v>7</v>
      </c>
      <c r="B42" s="18">
        <f t="shared" ca="1" si="0"/>
        <v>41257</v>
      </c>
      <c r="C42" s="13" t="s">
        <v>25</v>
      </c>
      <c r="D42" s="9">
        <f t="shared" si="1"/>
        <v>53959.135499999997</v>
      </c>
      <c r="E42" s="9">
        <f t="shared" si="1"/>
        <v>13915.777050000001</v>
      </c>
      <c r="F42" s="9">
        <f t="shared" si="1"/>
        <v>17572.218468750001</v>
      </c>
      <c r="G42" s="9">
        <f t="shared" si="2"/>
        <v>13574.772500000001</v>
      </c>
    </row>
    <row r="43" spans="1:7" x14ac:dyDescent="0.2">
      <c r="A43">
        <v>8</v>
      </c>
      <c r="B43" s="18">
        <f t="shared" ca="1" si="0"/>
        <v>41288</v>
      </c>
      <c r="C43" s="13" t="s">
        <v>25</v>
      </c>
      <c r="D43" s="9">
        <f t="shared" si="1"/>
        <v>53959.135499999997</v>
      </c>
      <c r="E43" s="9">
        <f t="shared" si="1"/>
        <v>13915.777050000001</v>
      </c>
      <c r="F43" s="9">
        <f t="shared" si="1"/>
        <v>17572.218468750001</v>
      </c>
      <c r="G43" s="9">
        <f t="shared" si="2"/>
        <v>13574.772500000001</v>
      </c>
    </row>
    <row r="44" spans="1:7" x14ac:dyDescent="0.2">
      <c r="A44">
        <v>9</v>
      </c>
      <c r="B44" s="18">
        <f t="shared" ca="1" si="0"/>
        <v>41319</v>
      </c>
      <c r="C44" s="13" t="s">
        <v>25</v>
      </c>
      <c r="D44" s="9">
        <f t="shared" si="1"/>
        <v>53959.135499999997</v>
      </c>
      <c r="E44" s="9">
        <f t="shared" si="1"/>
        <v>13915.777050000001</v>
      </c>
      <c r="F44" s="9">
        <f t="shared" si="1"/>
        <v>17572.218468750001</v>
      </c>
      <c r="G44" s="9">
        <f t="shared" si="2"/>
        <v>13574.772500000001</v>
      </c>
    </row>
    <row r="45" spans="1:7" x14ac:dyDescent="0.2">
      <c r="A45">
        <v>10</v>
      </c>
      <c r="B45" s="18">
        <f t="shared" ca="1" si="0"/>
        <v>41347</v>
      </c>
      <c r="C45" s="13" t="s">
        <v>25</v>
      </c>
      <c r="D45" s="9">
        <f t="shared" si="1"/>
        <v>53959.135499999997</v>
      </c>
      <c r="E45" s="9">
        <f t="shared" si="1"/>
        <v>13915.777050000001</v>
      </c>
      <c r="F45" s="9">
        <f t="shared" si="1"/>
        <v>17572.218468750001</v>
      </c>
      <c r="G45" s="9">
        <f t="shared" si="2"/>
        <v>13574.772500000001</v>
      </c>
    </row>
    <row r="46" spans="1:7" x14ac:dyDescent="0.2">
      <c r="A46">
        <v>11</v>
      </c>
      <c r="B46" s="18">
        <f t="shared" ca="1" si="0"/>
        <v>41378</v>
      </c>
      <c r="C46" s="13" t="s">
        <v>25</v>
      </c>
      <c r="D46" s="9">
        <f t="shared" si="1"/>
        <v>53959.135499999997</v>
      </c>
      <c r="E46" s="9">
        <f t="shared" si="1"/>
        <v>13915.777050000001</v>
      </c>
      <c r="F46" s="9">
        <f t="shared" si="1"/>
        <v>17572.218468750001</v>
      </c>
      <c r="G46" s="9">
        <f t="shared" si="2"/>
        <v>13574.772500000001</v>
      </c>
    </row>
    <row r="47" spans="1:7" x14ac:dyDescent="0.2">
      <c r="A47">
        <v>12</v>
      </c>
      <c r="B47" s="18">
        <f t="shared" ca="1" si="0"/>
        <v>41408</v>
      </c>
      <c r="C47" s="13" t="s">
        <v>25</v>
      </c>
      <c r="D47" s="9">
        <f t="shared" si="1"/>
        <v>53959.135499999997</v>
      </c>
      <c r="E47" s="9">
        <f t="shared" si="1"/>
        <v>13915.777050000001</v>
      </c>
      <c r="F47" s="9">
        <f t="shared" si="1"/>
        <v>17572.218468750001</v>
      </c>
      <c r="G47" s="9">
        <f t="shared" si="2"/>
        <v>13574.772500000001</v>
      </c>
    </row>
    <row r="48" spans="1:7" x14ac:dyDescent="0.2">
      <c r="A48">
        <v>13</v>
      </c>
      <c r="B48" s="18">
        <f t="shared" ca="1" si="0"/>
        <v>41439</v>
      </c>
      <c r="C48" s="13" t="s">
        <v>25</v>
      </c>
      <c r="D48" s="9">
        <f t="shared" si="1"/>
        <v>53959.135499999997</v>
      </c>
      <c r="E48" s="9">
        <f t="shared" si="1"/>
        <v>13915.777050000001</v>
      </c>
      <c r="F48" s="9">
        <f t="shared" si="1"/>
        <v>17572.218468750001</v>
      </c>
      <c r="G48" s="9">
        <f t="shared" si="2"/>
        <v>13574.772500000001</v>
      </c>
    </row>
    <row r="49" spans="1:7" x14ac:dyDescent="0.2">
      <c r="A49">
        <v>14</v>
      </c>
      <c r="B49" s="18">
        <f t="shared" ca="1" si="0"/>
        <v>41469</v>
      </c>
      <c r="C49" s="13" t="s">
        <v>25</v>
      </c>
      <c r="D49" s="9">
        <f t="shared" si="1"/>
        <v>53959.135499999997</v>
      </c>
      <c r="E49" s="9">
        <f t="shared" si="1"/>
        <v>13915.777050000001</v>
      </c>
      <c r="F49" s="9">
        <f t="shared" si="1"/>
        <v>17572.218468750001</v>
      </c>
      <c r="G49" s="9">
        <f t="shared" si="2"/>
        <v>13574.772500000001</v>
      </c>
    </row>
    <row r="50" spans="1:7" x14ac:dyDescent="0.2">
      <c r="A50">
        <v>15</v>
      </c>
      <c r="B50" s="18">
        <f t="shared" ca="1" si="0"/>
        <v>41500</v>
      </c>
      <c r="C50" s="13" t="s">
        <v>25</v>
      </c>
      <c r="D50" s="9">
        <f t="shared" si="1"/>
        <v>53959.135499999997</v>
      </c>
      <c r="E50" s="9">
        <f t="shared" si="1"/>
        <v>13915.777050000001</v>
      </c>
      <c r="F50" s="9">
        <f t="shared" si="1"/>
        <v>17572.218468750001</v>
      </c>
      <c r="G50" s="9">
        <f t="shared" si="2"/>
        <v>13574.772500000001</v>
      </c>
    </row>
    <row r="51" spans="1:7" x14ac:dyDescent="0.2">
      <c r="A51">
        <v>16</v>
      </c>
      <c r="B51" s="18">
        <f t="shared" ca="1" si="0"/>
        <v>41531</v>
      </c>
      <c r="C51" s="13" t="s">
        <v>25</v>
      </c>
      <c r="D51" s="9">
        <f t="shared" si="1"/>
        <v>53959.135499999997</v>
      </c>
      <c r="E51" s="9">
        <f t="shared" si="1"/>
        <v>13915.777050000001</v>
      </c>
      <c r="F51" s="9">
        <f t="shared" si="1"/>
        <v>17572.218468750001</v>
      </c>
      <c r="G51" s="9">
        <f t="shared" si="2"/>
        <v>13574.772500000001</v>
      </c>
    </row>
    <row r="52" spans="1:7" x14ac:dyDescent="0.2">
      <c r="A52">
        <v>17</v>
      </c>
      <c r="B52" s="18">
        <f t="shared" ca="1" si="0"/>
        <v>41561</v>
      </c>
      <c r="C52" s="13" t="s">
        <v>25</v>
      </c>
      <c r="D52" s="9">
        <f t="shared" si="1"/>
        <v>53959.135499999997</v>
      </c>
      <c r="E52" s="9">
        <f t="shared" si="1"/>
        <v>13915.777050000001</v>
      </c>
      <c r="F52" s="9">
        <f t="shared" si="1"/>
        <v>17572.218468750001</v>
      </c>
      <c r="G52" s="9">
        <f t="shared" si="2"/>
        <v>13574.772500000001</v>
      </c>
    </row>
    <row r="53" spans="1:7" x14ac:dyDescent="0.2">
      <c r="A53">
        <v>18</v>
      </c>
      <c r="B53" s="18">
        <f t="shared" ca="1" si="0"/>
        <v>41592</v>
      </c>
      <c r="C53" s="13" t="s">
        <v>25</v>
      </c>
      <c r="D53" s="9">
        <f t="shared" si="1"/>
        <v>53959.135499999997</v>
      </c>
      <c r="E53" s="9">
        <f t="shared" si="1"/>
        <v>13915.777050000001</v>
      </c>
      <c r="F53" s="9">
        <f t="shared" si="1"/>
        <v>17572.218468750001</v>
      </c>
      <c r="G53" s="9">
        <f t="shared" si="2"/>
        <v>13574.772500000001</v>
      </c>
    </row>
    <row r="54" spans="1:7" x14ac:dyDescent="0.2">
      <c r="A54">
        <v>19</v>
      </c>
      <c r="B54" s="18">
        <f t="shared" ca="1" si="0"/>
        <v>41622</v>
      </c>
      <c r="D54" s="9">
        <f t="shared" si="1"/>
        <v>53959.135499999997</v>
      </c>
      <c r="E54" s="9">
        <f t="shared" si="1"/>
        <v>13915.777050000001</v>
      </c>
      <c r="F54" s="9">
        <f t="shared" si="1"/>
        <v>17572.218468750001</v>
      </c>
      <c r="G54" s="9">
        <f t="shared" si="2"/>
        <v>13574.772500000001</v>
      </c>
    </row>
    <row r="55" spans="1:7" x14ac:dyDescent="0.2">
      <c r="A55">
        <v>20</v>
      </c>
      <c r="B55" s="18">
        <f t="shared" ca="1" si="0"/>
        <v>41653</v>
      </c>
      <c r="D55" s="9">
        <f t="shared" si="1"/>
        <v>53959.135499999997</v>
      </c>
      <c r="E55" s="9">
        <f t="shared" si="1"/>
        <v>13915.777050000001</v>
      </c>
      <c r="F55" s="9">
        <f t="shared" si="1"/>
        <v>17572.218468750001</v>
      </c>
      <c r="G55" s="9">
        <f t="shared" si="2"/>
        <v>13574.772500000001</v>
      </c>
    </row>
    <row r="56" spans="1:7" x14ac:dyDescent="0.2">
      <c r="A56">
        <v>21</v>
      </c>
      <c r="B56" s="18">
        <f t="shared" ca="1" si="0"/>
        <v>41684</v>
      </c>
      <c r="C56" s="13"/>
      <c r="D56" s="9">
        <f t="shared" si="1"/>
        <v>53959.135499999997</v>
      </c>
      <c r="E56" s="9">
        <f t="shared" si="1"/>
        <v>13915.777050000001</v>
      </c>
      <c r="F56" s="9">
        <f t="shared" si="1"/>
        <v>17572.218468750001</v>
      </c>
      <c r="G56" s="9">
        <f t="shared" si="2"/>
        <v>13574.772500000001</v>
      </c>
    </row>
    <row r="57" spans="1:7" x14ac:dyDescent="0.2">
      <c r="A57">
        <v>22</v>
      </c>
      <c r="B57" s="18">
        <f t="shared" ca="1" si="0"/>
        <v>41712</v>
      </c>
      <c r="C57" s="13"/>
      <c r="D57" s="9">
        <f t="shared" si="1"/>
        <v>53959.135499999997</v>
      </c>
      <c r="E57" s="9">
        <f t="shared" si="1"/>
        <v>13915.777050000001</v>
      </c>
      <c r="F57" s="9">
        <f t="shared" si="1"/>
        <v>17572.218468750001</v>
      </c>
      <c r="G57" s="9">
        <f t="shared" si="2"/>
        <v>13574.772500000001</v>
      </c>
    </row>
    <row r="58" spans="1:7" x14ac:dyDescent="0.2">
      <c r="A58">
        <v>23</v>
      </c>
      <c r="B58" s="18">
        <f t="shared" ca="1" si="0"/>
        <v>41743</v>
      </c>
      <c r="C58" s="13"/>
      <c r="D58" s="9">
        <f t="shared" ref="D58:F76" si="3">D$30</f>
        <v>53959.135499999997</v>
      </c>
      <c r="E58" s="9">
        <f t="shared" si="3"/>
        <v>13915.777050000001</v>
      </c>
      <c r="F58" s="9">
        <f t="shared" si="3"/>
        <v>17572.218468750001</v>
      </c>
      <c r="G58" s="9">
        <f t="shared" si="2"/>
        <v>13574.772500000001</v>
      </c>
    </row>
    <row r="59" spans="1:7" x14ac:dyDescent="0.2">
      <c r="A59">
        <v>24</v>
      </c>
      <c r="B59" s="18">
        <f t="shared" ca="1" si="0"/>
        <v>41773</v>
      </c>
      <c r="C59" s="13"/>
      <c r="D59" s="9">
        <f t="shared" si="3"/>
        <v>53959.135499999997</v>
      </c>
      <c r="E59" s="9">
        <f t="shared" si="3"/>
        <v>13915.777050000001</v>
      </c>
      <c r="F59" s="9">
        <f t="shared" si="3"/>
        <v>17572.218468750001</v>
      </c>
      <c r="G59" s="9">
        <f t="shared" si="2"/>
        <v>13574.772500000001</v>
      </c>
    </row>
    <row r="60" spans="1:7" x14ac:dyDescent="0.2">
      <c r="A60">
        <v>25</v>
      </c>
      <c r="B60" s="18">
        <f t="shared" ca="1" si="0"/>
        <v>41804</v>
      </c>
      <c r="C60" s="13"/>
      <c r="D60" s="9">
        <f t="shared" si="3"/>
        <v>53959.135499999997</v>
      </c>
      <c r="E60" s="9">
        <f t="shared" si="3"/>
        <v>13915.777050000001</v>
      </c>
      <c r="F60" s="9">
        <f t="shared" si="3"/>
        <v>17572.218468750001</v>
      </c>
      <c r="G60" s="9">
        <f t="shared" si="2"/>
        <v>13574.772500000001</v>
      </c>
    </row>
    <row r="61" spans="1:7" x14ac:dyDescent="0.2">
      <c r="A61">
        <v>26</v>
      </c>
      <c r="B61" s="18">
        <f t="shared" ca="1" si="0"/>
        <v>41834</v>
      </c>
      <c r="C61" s="13"/>
      <c r="D61" s="9">
        <f t="shared" si="3"/>
        <v>53959.135499999997</v>
      </c>
      <c r="E61" s="9">
        <f t="shared" si="3"/>
        <v>13915.777050000001</v>
      </c>
      <c r="F61" s="9">
        <f t="shared" si="3"/>
        <v>17572.218468750001</v>
      </c>
      <c r="G61" s="9">
        <f t="shared" si="2"/>
        <v>13574.772500000001</v>
      </c>
    </row>
    <row r="62" spans="1:7" x14ac:dyDescent="0.2">
      <c r="A62">
        <v>27</v>
      </c>
      <c r="B62" s="18">
        <f t="shared" ca="1" si="0"/>
        <v>41865</v>
      </c>
      <c r="C62" s="13"/>
      <c r="D62" s="9">
        <f t="shared" si="3"/>
        <v>53959.135499999997</v>
      </c>
      <c r="E62" s="9">
        <f t="shared" si="3"/>
        <v>13915.777050000001</v>
      </c>
      <c r="F62" s="9">
        <f t="shared" si="3"/>
        <v>17572.218468750001</v>
      </c>
      <c r="G62" s="9">
        <f t="shared" si="2"/>
        <v>13574.772500000001</v>
      </c>
    </row>
    <row r="63" spans="1:7" x14ac:dyDescent="0.2">
      <c r="A63">
        <v>28</v>
      </c>
      <c r="B63" s="18">
        <f t="shared" ca="1" si="0"/>
        <v>41896</v>
      </c>
      <c r="D63" s="9">
        <f t="shared" si="3"/>
        <v>53959.135499999997</v>
      </c>
      <c r="E63" s="9">
        <f t="shared" si="3"/>
        <v>13915.777050000001</v>
      </c>
      <c r="F63" s="9">
        <f t="shared" si="3"/>
        <v>17572.218468750001</v>
      </c>
      <c r="G63" s="9">
        <f t="shared" si="2"/>
        <v>13574.772500000001</v>
      </c>
    </row>
    <row r="64" spans="1:7" x14ac:dyDescent="0.2">
      <c r="A64">
        <v>29</v>
      </c>
      <c r="B64" s="18">
        <f t="shared" ca="1" si="0"/>
        <v>41926</v>
      </c>
      <c r="D64" s="9">
        <f t="shared" si="3"/>
        <v>53959.135499999997</v>
      </c>
      <c r="E64" s="9">
        <f t="shared" si="3"/>
        <v>13915.777050000001</v>
      </c>
      <c r="F64" s="9">
        <f t="shared" si="3"/>
        <v>17572.218468750001</v>
      </c>
      <c r="G64" s="9">
        <f t="shared" si="2"/>
        <v>13574.772500000001</v>
      </c>
    </row>
    <row r="65" spans="1:7" x14ac:dyDescent="0.2">
      <c r="A65">
        <v>30</v>
      </c>
      <c r="B65" s="18">
        <f t="shared" ca="1" si="0"/>
        <v>41957</v>
      </c>
      <c r="C65" s="13"/>
      <c r="D65" s="9">
        <f t="shared" si="3"/>
        <v>53959.135499999997</v>
      </c>
      <c r="E65" s="9">
        <f t="shared" si="3"/>
        <v>13915.777050000001</v>
      </c>
      <c r="F65" s="9">
        <f t="shared" si="3"/>
        <v>17572.218468750001</v>
      </c>
      <c r="G65" s="9">
        <f t="shared" si="2"/>
        <v>13574.772500000001</v>
      </c>
    </row>
    <row r="66" spans="1:7" x14ac:dyDescent="0.2">
      <c r="A66">
        <v>31</v>
      </c>
      <c r="B66" s="18">
        <f t="shared" ca="1" si="0"/>
        <v>41987</v>
      </c>
      <c r="C66" s="13"/>
      <c r="D66" s="9">
        <f t="shared" si="3"/>
        <v>53959.135499999997</v>
      </c>
      <c r="E66" s="9">
        <f t="shared" si="3"/>
        <v>13915.777050000001</v>
      </c>
      <c r="F66" s="9">
        <f t="shared" si="3"/>
        <v>17572.218468750001</v>
      </c>
      <c r="G66" s="9">
        <f t="shared" si="2"/>
        <v>13574.772500000001</v>
      </c>
    </row>
    <row r="67" spans="1:7" x14ac:dyDescent="0.2">
      <c r="A67">
        <v>32</v>
      </c>
      <c r="B67" s="18">
        <f t="shared" ca="1" si="0"/>
        <v>42018</v>
      </c>
      <c r="C67" s="13"/>
      <c r="D67" s="9">
        <f t="shared" si="3"/>
        <v>53959.135499999997</v>
      </c>
      <c r="E67" s="9">
        <f t="shared" si="3"/>
        <v>13915.777050000001</v>
      </c>
      <c r="F67" s="9">
        <f t="shared" si="3"/>
        <v>17572.218468750001</v>
      </c>
      <c r="G67" s="9">
        <f t="shared" si="2"/>
        <v>13574.772500000001</v>
      </c>
    </row>
    <row r="68" spans="1:7" x14ac:dyDescent="0.2">
      <c r="A68">
        <v>33</v>
      </c>
      <c r="B68" s="18">
        <f t="shared" ca="1" si="0"/>
        <v>42049</v>
      </c>
      <c r="C68" s="13"/>
      <c r="D68" s="9">
        <f t="shared" si="3"/>
        <v>53959.135499999997</v>
      </c>
      <c r="E68" s="9">
        <f t="shared" si="3"/>
        <v>13915.777050000001</v>
      </c>
      <c r="F68" s="9">
        <f t="shared" si="3"/>
        <v>17572.218468750001</v>
      </c>
      <c r="G68" s="9">
        <f t="shared" si="2"/>
        <v>13574.772500000001</v>
      </c>
    </row>
    <row r="69" spans="1:7" x14ac:dyDescent="0.2">
      <c r="A69">
        <v>34</v>
      </c>
      <c r="B69" s="18">
        <f t="shared" ca="1" si="0"/>
        <v>42077</v>
      </c>
      <c r="C69" s="13"/>
      <c r="D69" s="9">
        <f t="shared" si="3"/>
        <v>53959.135499999997</v>
      </c>
      <c r="E69" s="9">
        <f t="shared" si="3"/>
        <v>13915.777050000001</v>
      </c>
      <c r="F69" s="9">
        <f t="shared" si="3"/>
        <v>17572.218468750001</v>
      </c>
      <c r="G69" s="9">
        <f t="shared" si="2"/>
        <v>13574.772500000001</v>
      </c>
    </row>
    <row r="70" spans="1:7" x14ac:dyDescent="0.2">
      <c r="A70">
        <v>35</v>
      </c>
      <c r="B70" s="18">
        <f t="shared" ca="1" si="0"/>
        <v>42108</v>
      </c>
      <c r="D70" s="9">
        <f t="shared" si="3"/>
        <v>53959.135499999997</v>
      </c>
      <c r="E70" s="9">
        <f t="shared" si="3"/>
        <v>13915.777050000001</v>
      </c>
      <c r="F70" s="9">
        <f t="shared" si="3"/>
        <v>17572.218468750001</v>
      </c>
      <c r="G70" s="9">
        <f t="shared" si="2"/>
        <v>13574.772500000001</v>
      </c>
    </row>
    <row r="71" spans="1:7" x14ac:dyDescent="0.2">
      <c r="A71">
        <v>36</v>
      </c>
      <c r="B71" s="18">
        <f t="shared" ca="1" si="0"/>
        <v>42138</v>
      </c>
      <c r="D71" s="9">
        <f t="shared" si="3"/>
        <v>53959.135499999997</v>
      </c>
      <c r="E71" s="9">
        <f t="shared" si="3"/>
        <v>13915.777050000001</v>
      </c>
      <c r="F71" s="9">
        <f t="shared" si="3"/>
        <v>17572.218468750001</v>
      </c>
      <c r="G71" s="9">
        <f t="shared" si="2"/>
        <v>13574.772500000001</v>
      </c>
    </row>
    <row r="72" spans="1:7" x14ac:dyDescent="0.2">
      <c r="A72">
        <v>37</v>
      </c>
      <c r="B72" s="18">
        <f t="shared" ca="1" si="0"/>
        <v>42169</v>
      </c>
      <c r="D72" s="9">
        <f t="shared" si="3"/>
        <v>53959.135499999997</v>
      </c>
      <c r="E72" s="9">
        <f t="shared" si="3"/>
        <v>13915.777050000001</v>
      </c>
      <c r="F72" s="9">
        <f t="shared" si="3"/>
        <v>17572.218468750001</v>
      </c>
      <c r="G72" s="9">
        <f t="shared" si="2"/>
        <v>13574.772500000001</v>
      </c>
    </row>
    <row r="73" spans="1:7" x14ac:dyDescent="0.2">
      <c r="A73">
        <v>38</v>
      </c>
      <c r="B73" s="18">
        <f t="shared" ca="1" si="0"/>
        <v>42199</v>
      </c>
      <c r="C73" s="19"/>
      <c r="D73" s="9">
        <f t="shared" si="3"/>
        <v>53959.135499999997</v>
      </c>
      <c r="E73" s="9">
        <f t="shared" si="3"/>
        <v>13915.777050000001</v>
      </c>
      <c r="F73" s="9">
        <f t="shared" si="3"/>
        <v>17572.218468750001</v>
      </c>
      <c r="G73" s="9">
        <f t="shared" si="2"/>
        <v>13574.772500000001</v>
      </c>
    </row>
    <row r="74" spans="1:7" x14ac:dyDescent="0.2">
      <c r="A74">
        <v>39</v>
      </c>
      <c r="B74" s="18">
        <f t="shared" ca="1" si="0"/>
        <v>42230</v>
      </c>
      <c r="C74" s="19"/>
      <c r="D74" s="9">
        <f t="shared" si="3"/>
        <v>53959.135499999997</v>
      </c>
      <c r="E74" s="9">
        <f t="shared" si="3"/>
        <v>13915.777050000001</v>
      </c>
      <c r="F74" s="9">
        <f t="shared" si="3"/>
        <v>17572.218468750001</v>
      </c>
      <c r="G74" s="9">
        <f t="shared" si="2"/>
        <v>13574.772500000001</v>
      </c>
    </row>
    <row r="75" spans="1:7" x14ac:dyDescent="0.2">
      <c r="A75">
        <v>40</v>
      </c>
      <c r="B75" s="18">
        <f t="shared" ca="1" si="0"/>
        <v>42261</v>
      </c>
      <c r="C75" s="19"/>
      <c r="D75" s="9">
        <f t="shared" si="3"/>
        <v>53959.135499999997</v>
      </c>
      <c r="E75" s="9">
        <f t="shared" si="3"/>
        <v>13915.777050000001</v>
      </c>
      <c r="F75" s="9">
        <f t="shared" si="3"/>
        <v>17572.218468750001</v>
      </c>
      <c r="G75" s="9">
        <f t="shared" si="2"/>
        <v>13574.772500000001</v>
      </c>
    </row>
    <row r="76" spans="1:7" x14ac:dyDescent="0.2">
      <c r="A76">
        <v>41</v>
      </c>
      <c r="B76" s="18">
        <f t="shared" ca="1" si="0"/>
        <v>42291</v>
      </c>
      <c r="C76" s="19" t="s">
        <v>37</v>
      </c>
      <c r="D76" s="9">
        <f t="shared" si="3"/>
        <v>53959.135499999997</v>
      </c>
      <c r="E76" s="9">
        <f t="shared" si="3"/>
        <v>13915.777050000001</v>
      </c>
      <c r="F76" s="9">
        <f t="shared" si="3"/>
        <v>17572.218468750001</v>
      </c>
      <c r="G76" s="9">
        <f>G32</f>
        <v>2271963.6</v>
      </c>
    </row>
    <row r="77" spans="1:7" x14ac:dyDescent="0.2">
      <c r="A77">
        <v>42</v>
      </c>
      <c r="B77" s="18">
        <f t="shared" ca="1" si="0"/>
        <v>42322</v>
      </c>
      <c r="C77" s="13">
        <v>50000</v>
      </c>
      <c r="D77" s="13"/>
      <c r="E77" s="9">
        <f>E32</f>
        <v>1948208.787</v>
      </c>
      <c r="F77" s="9">
        <f>F32</f>
        <v>1968088.4685</v>
      </c>
    </row>
    <row r="78" spans="1:7" x14ac:dyDescent="0.2">
      <c r="B78" s="8" t="s">
        <v>38</v>
      </c>
      <c r="C78" s="11">
        <f>SUM(C35:C77)</f>
        <v>2499159.96</v>
      </c>
      <c r="D78" s="11">
        <f>SUM(D35:D77)</f>
        <v>2697956.7749999999</v>
      </c>
      <c r="E78" s="11">
        <f>SUM(E35:E77)</f>
        <v>2783155.41</v>
      </c>
      <c r="F78" s="11">
        <f>SUM(F35:F77)</f>
        <v>2811554.9550000005</v>
      </c>
      <c r="G78" s="11">
        <f>SUM(G35:G77)</f>
        <v>2839954.5000000005</v>
      </c>
    </row>
    <row r="79" spans="1:7" x14ac:dyDescent="0.2">
      <c r="B79" s="20"/>
      <c r="C79" s="21"/>
      <c r="D79" s="21"/>
      <c r="E79" s="21"/>
      <c r="F79" s="21"/>
      <c r="G79" s="21"/>
    </row>
    <row r="80" spans="1:7" x14ac:dyDescent="0.2">
      <c r="B80" s="7" t="s">
        <v>39</v>
      </c>
      <c r="C80" s="2" t="s">
        <v>40</v>
      </c>
      <c r="D80" s="22"/>
      <c r="E80" s="22"/>
      <c r="F80" s="22"/>
      <c r="G80" s="22"/>
    </row>
    <row r="81" spans="2:7" x14ac:dyDescent="0.2">
      <c r="B81" s="22" t="s">
        <v>41</v>
      </c>
      <c r="C81" s="23">
        <v>2.0637232700000001E-2</v>
      </c>
      <c r="D81" s="22"/>
      <c r="E81" s="24">
        <f t="shared" ref="E81:G84" si="4">E$32*$C81</f>
        <v>40205.638085503735</v>
      </c>
      <c r="F81" s="24">
        <f t="shared" si="4"/>
        <v>40615.89969862112</v>
      </c>
      <c r="G81" s="24">
        <f t="shared" si="4"/>
        <v>46887.041499129722</v>
      </c>
    </row>
    <row r="82" spans="2:7" x14ac:dyDescent="0.2">
      <c r="B82" s="22" t="s">
        <v>42</v>
      </c>
      <c r="C82" s="23">
        <v>1.2532675E-2</v>
      </c>
      <c r="D82" s="22"/>
      <c r="E82" s="24">
        <f t="shared" si="4"/>
        <v>24416.267559615226</v>
      </c>
      <c r="F82" s="24">
        <f t="shared" si="4"/>
        <v>24665.413146958235</v>
      </c>
      <c r="G82" s="24">
        <f t="shared" si="4"/>
        <v>28473.781410630003</v>
      </c>
    </row>
    <row r="83" spans="2:7" x14ac:dyDescent="0.2">
      <c r="B83" s="22" t="s">
        <v>43</v>
      </c>
      <c r="C83" s="23">
        <v>9.9944865000000001E-3</v>
      </c>
      <c r="D83" s="22"/>
      <c r="E83" s="24">
        <f t="shared" si="4"/>
        <v>19471.346420852875</v>
      </c>
      <c r="F83" s="24">
        <f t="shared" si="4"/>
        <v>19670.033629228925</v>
      </c>
      <c r="G83" s="24">
        <f t="shared" si="4"/>
        <v>22707.109528691402</v>
      </c>
    </row>
    <row r="84" spans="2:7" x14ac:dyDescent="0.2">
      <c r="B84" s="22" t="s">
        <v>44</v>
      </c>
      <c r="C84" s="23">
        <v>8.8371070999999999E-3</v>
      </c>
      <c r="D84" s="22"/>
      <c r="E84" s="24">
        <f t="shared" si="4"/>
        <v>17216.529703880089</v>
      </c>
      <c r="F84" s="24">
        <f t="shared" si="4"/>
        <v>17392.208578409474</v>
      </c>
      <c r="G84" s="24">
        <f t="shared" si="4"/>
        <v>20077.585660501562</v>
      </c>
    </row>
    <row r="85" spans="2:7" x14ac:dyDescent="0.2">
      <c r="B85" s="51" t="s">
        <v>45</v>
      </c>
      <c r="C85" s="51"/>
      <c r="D85" s="25"/>
      <c r="E85" s="22"/>
      <c r="F85" s="26"/>
      <c r="G85" s="42"/>
    </row>
    <row r="86" spans="2:7" x14ac:dyDescent="0.2">
      <c r="B86" s="27" t="s">
        <v>46</v>
      </c>
      <c r="C86" s="26"/>
      <c r="D86" s="28"/>
      <c r="E86" s="28"/>
      <c r="F86" s="28"/>
      <c r="G86" s="28"/>
    </row>
    <row r="87" spans="2:7" x14ac:dyDescent="0.2">
      <c r="B87" s="42" t="s">
        <v>47</v>
      </c>
      <c r="C87" s="29"/>
      <c r="D87" s="29"/>
      <c r="E87" s="29"/>
      <c r="F87" s="29"/>
      <c r="G87" s="29"/>
    </row>
  </sheetData>
  <mergeCells count="13">
    <mergeCell ref="B34:G34"/>
    <mergeCell ref="B85:C85"/>
    <mergeCell ref="B1:B6"/>
    <mergeCell ref="D1:E1"/>
    <mergeCell ref="D2:E2"/>
    <mergeCell ref="I2:N2"/>
    <mergeCell ref="D3:E3"/>
    <mergeCell ref="D4:G4"/>
    <mergeCell ref="C6:C7"/>
    <mergeCell ref="D6:D7"/>
    <mergeCell ref="E6:E7"/>
    <mergeCell ref="F6:F7"/>
    <mergeCell ref="G6:G7"/>
  </mergeCells>
  <pageMargins left="0.68888888888888899" right="0.39374999999999999" top="0.59027777777777801" bottom="0.39374999999999999" header="0.51180555555555496" footer="0.51180555555555496"/>
  <pageSetup scale="74" orientation="portrait" useFirstPageNumber="1" r:id="rId1"/>
  <colBreaks count="1" manualBreakCount="1">
    <brk id="7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>
          <x14:formula1>
            <xm:f>Availability!$B$4:$B$344</xm:f>
          </x14:formula1>
          <xm:sqref>G2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344"/>
  <sheetViews>
    <sheetView topLeftCell="A136" zoomScaleNormal="100" workbookViewId="0">
      <selection activeCell="O86" sqref="O86"/>
    </sheetView>
  </sheetViews>
  <sheetFormatPr defaultRowHeight="12.75" x14ac:dyDescent="0.2"/>
  <cols>
    <col min="1" max="1" width="4.85546875" style="30"/>
    <col min="2" max="2" width="15.42578125" style="30" customWidth="1"/>
    <col min="3" max="3" width="30.85546875" style="30" bestFit="1" customWidth="1"/>
    <col min="4" max="4" width="13.85546875" style="30"/>
    <col min="5" max="5" width="21" style="30" customWidth="1"/>
    <col min="6" max="1023" width="8.7109375"/>
  </cols>
  <sheetData>
    <row r="1" spans="1:5" ht="15" x14ac:dyDescent="0.25">
      <c r="A1" s="31" t="s">
        <v>48</v>
      </c>
    </row>
    <row r="3" spans="1:5" ht="15" x14ac:dyDescent="0.25">
      <c r="B3" s="31" t="s">
        <v>49</v>
      </c>
      <c r="C3" s="32" t="s">
        <v>50</v>
      </c>
      <c r="D3" s="32" t="s">
        <v>52</v>
      </c>
      <c r="E3" s="32" t="s">
        <v>53</v>
      </c>
    </row>
    <row r="4" spans="1:5" x14ac:dyDescent="0.2">
      <c r="A4" s="30">
        <v>1</v>
      </c>
      <c r="B4" s="30" t="s">
        <v>69</v>
      </c>
      <c r="C4" s="30" t="s">
        <v>70</v>
      </c>
      <c r="D4" s="30" t="s">
        <v>71</v>
      </c>
      <c r="E4" s="30" t="s">
        <v>72</v>
      </c>
    </row>
    <row r="5" spans="1:5" x14ac:dyDescent="0.2">
      <c r="A5" s="30">
        <v>2</v>
      </c>
      <c r="B5" s="30" t="s">
        <v>73</v>
      </c>
      <c r="C5" s="30" t="s">
        <v>74</v>
      </c>
      <c r="D5" s="30" t="s">
        <v>71</v>
      </c>
      <c r="E5" s="30" t="s">
        <v>75</v>
      </c>
    </row>
    <row r="6" spans="1:5" x14ac:dyDescent="0.2">
      <c r="A6" s="30">
        <v>3</v>
      </c>
      <c r="B6" s="30" t="s">
        <v>76</v>
      </c>
      <c r="C6" s="30" t="s">
        <v>70</v>
      </c>
      <c r="D6" s="30" t="s">
        <v>71</v>
      </c>
      <c r="E6" s="30" t="s">
        <v>77</v>
      </c>
    </row>
    <row r="7" spans="1:5" x14ac:dyDescent="0.2">
      <c r="A7" s="30">
        <v>4</v>
      </c>
      <c r="B7" s="30" t="s">
        <v>78</v>
      </c>
      <c r="C7" s="30" t="s">
        <v>74</v>
      </c>
      <c r="D7" s="30" t="s">
        <v>71</v>
      </c>
      <c r="E7" s="30" t="s">
        <v>79</v>
      </c>
    </row>
    <row r="8" spans="1:5" x14ac:dyDescent="0.2">
      <c r="A8" s="30">
        <v>5</v>
      </c>
      <c r="B8" s="30" t="s">
        <v>80</v>
      </c>
      <c r="C8" s="30" t="s">
        <v>74</v>
      </c>
      <c r="D8" s="30" t="s">
        <v>71</v>
      </c>
      <c r="E8" s="30" t="s">
        <v>81</v>
      </c>
    </row>
    <row r="9" spans="1:5" x14ac:dyDescent="0.2">
      <c r="A9" s="30">
        <v>6</v>
      </c>
      <c r="B9" s="30" t="s">
        <v>82</v>
      </c>
      <c r="C9" s="30" t="s">
        <v>83</v>
      </c>
      <c r="D9" s="30" t="s">
        <v>71</v>
      </c>
      <c r="E9" s="30" t="s">
        <v>84</v>
      </c>
    </row>
    <row r="10" spans="1:5" x14ac:dyDescent="0.2">
      <c r="A10" s="30">
        <v>7</v>
      </c>
      <c r="B10" s="30" t="s">
        <v>85</v>
      </c>
      <c r="C10" s="30" t="s">
        <v>86</v>
      </c>
      <c r="D10" s="30" t="s">
        <v>71</v>
      </c>
      <c r="E10" s="30" t="s">
        <v>87</v>
      </c>
    </row>
    <row r="11" spans="1:5" x14ac:dyDescent="0.2">
      <c r="A11" s="30">
        <v>8</v>
      </c>
      <c r="B11" s="30" t="s">
        <v>88</v>
      </c>
      <c r="C11" s="30" t="s">
        <v>70</v>
      </c>
      <c r="D11" s="30" t="s">
        <v>71</v>
      </c>
      <c r="E11" s="30" t="s">
        <v>89</v>
      </c>
    </row>
    <row r="12" spans="1:5" x14ac:dyDescent="0.2">
      <c r="A12" s="30">
        <v>9</v>
      </c>
      <c r="B12" s="30" t="s">
        <v>90</v>
      </c>
      <c r="C12" s="30" t="s">
        <v>70</v>
      </c>
      <c r="D12" s="30" t="s">
        <v>71</v>
      </c>
      <c r="E12" s="30" t="s">
        <v>89</v>
      </c>
    </row>
    <row r="13" spans="1:5" x14ac:dyDescent="0.2">
      <c r="A13" s="30">
        <v>10</v>
      </c>
      <c r="B13" s="30" t="s">
        <v>91</v>
      </c>
      <c r="C13" s="30" t="s">
        <v>83</v>
      </c>
      <c r="D13" s="30" t="s">
        <v>71</v>
      </c>
      <c r="E13" s="30" t="s">
        <v>92</v>
      </c>
    </row>
    <row r="14" spans="1:5" x14ac:dyDescent="0.2">
      <c r="A14" s="30">
        <v>11</v>
      </c>
      <c r="B14" s="30" t="s">
        <v>93</v>
      </c>
      <c r="C14" s="30" t="s">
        <v>83</v>
      </c>
      <c r="D14" s="30" t="s">
        <v>71</v>
      </c>
      <c r="E14" s="30" t="s">
        <v>94</v>
      </c>
    </row>
    <row r="15" spans="1:5" x14ac:dyDescent="0.2">
      <c r="A15" s="30">
        <v>12</v>
      </c>
      <c r="B15" s="30" t="s">
        <v>95</v>
      </c>
      <c r="C15" s="30" t="s">
        <v>86</v>
      </c>
      <c r="D15" s="30" t="s">
        <v>71</v>
      </c>
      <c r="E15" s="30" t="s">
        <v>96</v>
      </c>
    </row>
    <row r="16" spans="1:5" x14ac:dyDescent="0.2">
      <c r="A16" s="30">
        <v>13</v>
      </c>
      <c r="B16" s="30" t="s">
        <v>97</v>
      </c>
      <c r="C16" s="30" t="s">
        <v>70</v>
      </c>
      <c r="D16" s="30" t="s">
        <v>71</v>
      </c>
      <c r="E16" s="30" t="s">
        <v>98</v>
      </c>
    </row>
    <row r="17" spans="1:5" x14ac:dyDescent="0.2">
      <c r="A17" s="30">
        <v>14</v>
      </c>
      <c r="B17" s="30" t="s">
        <v>99</v>
      </c>
      <c r="C17" s="30" t="s">
        <v>70</v>
      </c>
      <c r="D17" s="30" t="s">
        <v>71</v>
      </c>
      <c r="E17" s="30" t="s">
        <v>98</v>
      </c>
    </row>
    <row r="18" spans="1:5" x14ac:dyDescent="0.2">
      <c r="A18" s="30">
        <v>15</v>
      </c>
      <c r="B18" s="30" t="s">
        <v>100</v>
      </c>
      <c r="C18" s="30" t="s">
        <v>74</v>
      </c>
      <c r="D18" s="30" t="s">
        <v>71</v>
      </c>
      <c r="E18" s="30" t="s">
        <v>101</v>
      </c>
    </row>
    <row r="19" spans="1:5" x14ac:dyDescent="0.2">
      <c r="A19" s="30">
        <v>16</v>
      </c>
      <c r="B19" s="30" t="s">
        <v>102</v>
      </c>
      <c r="C19" s="30" t="s">
        <v>83</v>
      </c>
      <c r="D19" s="30" t="s">
        <v>71</v>
      </c>
      <c r="E19" s="30" t="s">
        <v>103</v>
      </c>
    </row>
    <row r="20" spans="1:5" x14ac:dyDescent="0.2">
      <c r="A20" s="30">
        <v>17</v>
      </c>
      <c r="B20" s="30" t="s">
        <v>104</v>
      </c>
      <c r="C20" s="30" t="s">
        <v>83</v>
      </c>
      <c r="D20" s="30" t="s">
        <v>71</v>
      </c>
      <c r="E20" s="30" t="s">
        <v>103</v>
      </c>
    </row>
    <row r="21" spans="1:5" x14ac:dyDescent="0.2">
      <c r="A21" s="30">
        <v>18</v>
      </c>
      <c r="B21" s="30" t="s">
        <v>105</v>
      </c>
      <c r="C21" s="30" t="s">
        <v>86</v>
      </c>
      <c r="D21" s="30" t="s">
        <v>71</v>
      </c>
      <c r="E21" s="30" t="s">
        <v>106</v>
      </c>
    </row>
    <row r="22" spans="1:5" x14ac:dyDescent="0.2">
      <c r="A22" s="30">
        <v>19</v>
      </c>
      <c r="B22" s="30" t="s">
        <v>107</v>
      </c>
      <c r="C22" s="30" t="s">
        <v>74</v>
      </c>
      <c r="D22" s="30" t="s">
        <v>71</v>
      </c>
      <c r="E22" s="30" t="s">
        <v>108</v>
      </c>
    </row>
    <row r="23" spans="1:5" x14ac:dyDescent="0.2">
      <c r="A23" s="30">
        <v>20</v>
      </c>
      <c r="B23" s="30" t="s">
        <v>109</v>
      </c>
      <c r="C23" s="30" t="s">
        <v>74</v>
      </c>
      <c r="D23" s="30" t="s">
        <v>71</v>
      </c>
      <c r="E23" s="30" t="s">
        <v>110</v>
      </c>
    </row>
    <row r="24" spans="1:5" x14ac:dyDescent="0.2">
      <c r="A24" s="30">
        <v>21</v>
      </c>
      <c r="B24" s="30" t="s">
        <v>111</v>
      </c>
      <c r="C24" s="30" t="s">
        <v>83</v>
      </c>
      <c r="D24" s="30" t="s">
        <v>71</v>
      </c>
      <c r="E24" s="30" t="s">
        <v>112</v>
      </c>
    </row>
    <row r="25" spans="1:5" x14ac:dyDescent="0.2">
      <c r="A25" s="30">
        <v>22</v>
      </c>
      <c r="B25" s="30" t="s">
        <v>113</v>
      </c>
      <c r="C25" s="30" t="s">
        <v>83</v>
      </c>
      <c r="D25" s="30" t="s">
        <v>71</v>
      </c>
      <c r="E25" s="30" t="s">
        <v>112</v>
      </c>
    </row>
    <row r="26" spans="1:5" x14ac:dyDescent="0.2">
      <c r="A26" s="30">
        <v>23</v>
      </c>
      <c r="B26" s="30" t="s">
        <v>114</v>
      </c>
      <c r="C26" s="30" t="s">
        <v>83</v>
      </c>
      <c r="D26" s="30" t="s">
        <v>71</v>
      </c>
      <c r="E26" s="30" t="s">
        <v>112</v>
      </c>
    </row>
    <row r="27" spans="1:5" x14ac:dyDescent="0.2">
      <c r="A27" s="30">
        <v>24</v>
      </c>
      <c r="B27" s="30" t="s">
        <v>115</v>
      </c>
      <c r="C27" s="30" t="s">
        <v>83</v>
      </c>
      <c r="D27" s="30" t="s">
        <v>71</v>
      </c>
      <c r="E27" s="30" t="s">
        <v>116</v>
      </c>
    </row>
    <row r="28" spans="1:5" x14ac:dyDescent="0.2">
      <c r="A28" s="30">
        <v>25</v>
      </c>
      <c r="B28" s="30" t="s">
        <v>117</v>
      </c>
      <c r="C28" s="30" t="s">
        <v>86</v>
      </c>
      <c r="D28" s="30" t="s">
        <v>71</v>
      </c>
      <c r="E28" s="30" t="s">
        <v>118</v>
      </c>
    </row>
    <row r="29" spans="1:5" x14ac:dyDescent="0.2">
      <c r="A29" s="30">
        <v>26</v>
      </c>
      <c r="B29" s="30" t="s">
        <v>119</v>
      </c>
      <c r="C29" s="30" t="s">
        <v>70</v>
      </c>
      <c r="D29" s="30" t="s">
        <v>71</v>
      </c>
      <c r="E29" s="30" t="s">
        <v>120</v>
      </c>
    </row>
    <row r="30" spans="1:5" x14ac:dyDescent="0.2">
      <c r="A30" s="30">
        <v>27</v>
      </c>
      <c r="B30" s="30" t="s">
        <v>121</v>
      </c>
      <c r="C30" s="30" t="s">
        <v>70</v>
      </c>
      <c r="D30" s="30" t="s">
        <v>71</v>
      </c>
      <c r="E30" s="30" t="s">
        <v>120</v>
      </c>
    </row>
    <row r="31" spans="1:5" x14ac:dyDescent="0.2">
      <c r="A31" s="30">
        <v>28</v>
      </c>
      <c r="B31" s="30" t="s">
        <v>122</v>
      </c>
      <c r="C31" s="30" t="s">
        <v>83</v>
      </c>
      <c r="D31" s="30" t="s">
        <v>71</v>
      </c>
      <c r="E31" s="30" t="s">
        <v>120</v>
      </c>
    </row>
    <row r="32" spans="1:5" x14ac:dyDescent="0.2">
      <c r="A32" s="30">
        <v>29</v>
      </c>
      <c r="B32" s="30" t="s">
        <v>123</v>
      </c>
      <c r="C32" s="30" t="s">
        <v>83</v>
      </c>
      <c r="D32" s="30" t="s">
        <v>71</v>
      </c>
      <c r="E32" s="30" t="s">
        <v>120</v>
      </c>
    </row>
    <row r="33" spans="1:5" x14ac:dyDescent="0.2">
      <c r="A33" s="30">
        <v>30</v>
      </c>
      <c r="B33" s="30" t="s">
        <v>124</v>
      </c>
      <c r="C33" s="30" t="s">
        <v>83</v>
      </c>
      <c r="D33" s="30" t="s">
        <v>71</v>
      </c>
      <c r="E33" s="30" t="s">
        <v>120</v>
      </c>
    </row>
    <row r="34" spans="1:5" x14ac:dyDescent="0.2">
      <c r="A34" s="30">
        <v>31</v>
      </c>
      <c r="B34" s="30" t="s">
        <v>125</v>
      </c>
      <c r="C34" s="30" t="s">
        <v>74</v>
      </c>
      <c r="D34" s="30" t="s">
        <v>71</v>
      </c>
      <c r="E34" s="30" t="s">
        <v>126</v>
      </c>
    </row>
    <row r="35" spans="1:5" x14ac:dyDescent="0.2">
      <c r="A35" s="30">
        <v>32</v>
      </c>
      <c r="B35" s="30" t="s">
        <v>127</v>
      </c>
      <c r="C35" s="30" t="s">
        <v>83</v>
      </c>
      <c r="D35" s="30" t="s">
        <v>71</v>
      </c>
      <c r="E35" s="30" t="s">
        <v>128</v>
      </c>
    </row>
    <row r="36" spans="1:5" x14ac:dyDescent="0.2">
      <c r="A36" s="30">
        <v>33</v>
      </c>
      <c r="B36" s="30" t="s">
        <v>129</v>
      </c>
      <c r="C36" s="30" t="s">
        <v>83</v>
      </c>
      <c r="D36" s="30" t="s">
        <v>71</v>
      </c>
      <c r="E36" s="30" t="s">
        <v>128</v>
      </c>
    </row>
    <row r="37" spans="1:5" x14ac:dyDescent="0.2">
      <c r="A37" s="30">
        <v>34</v>
      </c>
      <c r="B37" s="30" t="s">
        <v>130</v>
      </c>
      <c r="C37" s="30" t="s">
        <v>83</v>
      </c>
      <c r="D37" s="30" t="s">
        <v>71</v>
      </c>
      <c r="E37" s="30" t="s">
        <v>131</v>
      </c>
    </row>
    <row r="38" spans="1:5" x14ac:dyDescent="0.2">
      <c r="A38" s="30">
        <v>35</v>
      </c>
      <c r="B38" s="30" t="s">
        <v>132</v>
      </c>
      <c r="C38" s="30" t="s">
        <v>86</v>
      </c>
      <c r="D38" s="30" t="s">
        <v>71</v>
      </c>
      <c r="E38" s="30" t="s">
        <v>133</v>
      </c>
    </row>
    <row r="39" spans="1:5" x14ac:dyDescent="0.2">
      <c r="A39" s="30">
        <v>36</v>
      </c>
      <c r="B39" s="30" t="s">
        <v>134</v>
      </c>
      <c r="C39" s="30" t="s">
        <v>70</v>
      </c>
      <c r="D39" s="30" t="s">
        <v>71</v>
      </c>
      <c r="E39" s="30" t="s">
        <v>135</v>
      </c>
    </row>
    <row r="40" spans="1:5" x14ac:dyDescent="0.2">
      <c r="A40" s="30">
        <v>37</v>
      </c>
      <c r="B40" s="30" t="s">
        <v>136</v>
      </c>
      <c r="C40" s="30" t="s">
        <v>70</v>
      </c>
      <c r="D40" s="30" t="s">
        <v>71</v>
      </c>
      <c r="E40" s="30" t="s">
        <v>135</v>
      </c>
    </row>
    <row r="41" spans="1:5" x14ac:dyDescent="0.2">
      <c r="A41" s="30">
        <v>38</v>
      </c>
      <c r="B41" s="30" t="s">
        <v>137</v>
      </c>
      <c r="C41" s="30" t="s">
        <v>83</v>
      </c>
      <c r="D41" s="30" t="s">
        <v>71</v>
      </c>
      <c r="E41" s="30" t="s">
        <v>135</v>
      </c>
    </row>
    <row r="42" spans="1:5" x14ac:dyDescent="0.2">
      <c r="A42" s="30">
        <v>39</v>
      </c>
      <c r="B42" s="30" t="s">
        <v>138</v>
      </c>
      <c r="C42" s="30" t="s">
        <v>83</v>
      </c>
      <c r="D42" s="30" t="s">
        <v>71</v>
      </c>
      <c r="E42" s="30" t="s">
        <v>135</v>
      </c>
    </row>
    <row r="43" spans="1:5" x14ac:dyDescent="0.2">
      <c r="A43" s="30">
        <v>40</v>
      </c>
      <c r="B43" s="30" t="s">
        <v>139</v>
      </c>
      <c r="C43" s="30" t="s">
        <v>83</v>
      </c>
      <c r="D43" s="30" t="s">
        <v>71</v>
      </c>
      <c r="E43" s="30" t="s">
        <v>135</v>
      </c>
    </row>
    <row r="44" spans="1:5" x14ac:dyDescent="0.2">
      <c r="A44" s="30">
        <v>41</v>
      </c>
      <c r="B44" s="30" t="s">
        <v>140</v>
      </c>
      <c r="C44" s="30" t="s">
        <v>83</v>
      </c>
      <c r="D44" s="30" t="s">
        <v>71</v>
      </c>
      <c r="E44" s="30" t="s">
        <v>135</v>
      </c>
    </row>
    <row r="45" spans="1:5" x14ac:dyDescent="0.2">
      <c r="A45" s="30">
        <v>42</v>
      </c>
      <c r="B45" s="30" t="s">
        <v>141</v>
      </c>
      <c r="C45" s="30" t="s">
        <v>83</v>
      </c>
      <c r="D45" s="30" t="s">
        <v>71</v>
      </c>
      <c r="E45" s="30" t="s">
        <v>135</v>
      </c>
    </row>
    <row r="46" spans="1:5" x14ac:dyDescent="0.2">
      <c r="A46" s="30">
        <v>43</v>
      </c>
      <c r="B46" s="30" t="s">
        <v>142</v>
      </c>
      <c r="C46" s="30" t="s">
        <v>74</v>
      </c>
      <c r="D46" s="30" t="s">
        <v>71</v>
      </c>
      <c r="E46" s="30" t="s">
        <v>143</v>
      </c>
    </row>
    <row r="47" spans="1:5" x14ac:dyDescent="0.2">
      <c r="A47" s="30">
        <v>44</v>
      </c>
      <c r="B47" s="30" t="s">
        <v>144</v>
      </c>
      <c r="C47" s="30" t="s">
        <v>70</v>
      </c>
      <c r="D47" s="30" t="s">
        <v>71</v>
      </c>
      <c r="E47" s="30" t="s">
        <v>145</v>
      </c>
    </row>
    <row r="48" spans="1:5" x14ac:dyDescent="0.2">
      <c r="A48" s="30">
        <v>45</v>
      </c>
      <c r="B48" s="30" t="s">
        <v>146</v>
      </c>
      <c r="C48" s="30" t="s">
        <v>74</v>
      </c>
      <c r="D48" s="30" t="s">
        <v>71</v>
      </c>
      <c r="E48" s="30" t="s">
        <v>147</v>
      </c>
    </row>
    <row r="49" spans="1:5" x14ac:dyDescent="0.2">
      <c r="A49" s="30">
        <v>46</v>
      </c>
      <c r="B49" s="30" t="s">
        <v>148</v>
      </c>
      <c r="C49" s="30" t="s">
        <v>83</v>
      </c>
      <c r="D49" s="30" t="s">
        <v>71</v>
      </c>
      <c r="E49" s="30" t="s">
        <v>149</v>
      </c>
    </row>
    <row r="50" spans="1:5" x14ac:dyDescent="0.2">
      <c r="A50" s="30">
        <v>47</v>
      </c>
      <c r="B50" s="30" t="s">
        <v>150</v>
      </c>
      <c r="C50" s="30" t="s">
        <v>83</v>
      </c>
      <c r="D50" s="30" t="s">
        <v>71</v>
      </c>
      <c r="E50" s="30" t="s">
        <v>151</v>
      </c>
    </row>
    <row r="51" spans="1:5" x14ac:dyDescent="0.2">
      <c r="A51" s="30">
        <v>48</v>
      </c>
      <c r="B51" s="30" t="s">
        <v>152</v>
      </c>
      <c r="C51" s="30" t="s">
        <v>83</v>
      </c>
      <c r="D51" s="30" t="s">
        <v>71</v>
      </c>
      <c r="E51" s="30" t="s">
        <v>151</v>
      </c>
    </row>
    <row r="52" spans="1:5" x14ac:dyDescent="0.2">
      <c r="A52" s="30">
        <v>49</v>
      </c>
      <c r="B52" s="30" t="s">
        <v>153</v>
      </c>
      <c r="C52" s="30" t="s">
        <v>83</v>
      </c>
      <c r="D52" s="30" t="s">
        <v>71</v>
      </c>
      <c r="E52" s="30" t="s">
        <v>151</v>
      </c>
    </row>
    <row r="53" spans="1:5" x14ac:dyDescent="0.2">
      <c r="A53" s="30">
        <v>50</v>
      </c>
      <c r="B53" s="30" t="s">
        <v>154</v>
      </c>
      <c r="C53" s="30" t="s">
        <v>83</v>
      </c>
      <c r="D53" s="30" t="s">
        <v>71</v>
      </c>
      <c r="E53" s="30" t="s">
        <v>151</v>
      </c>
    </row>
    <row r="54" spans="1:5" x14ac:dyDescent="0.2">
      <c r="A54" s="30">
        <v>51</v>
      </c>
      <c r="B54" s="30" t="s">
        <v>155</v>
      </c>
      <c r="C54" s="30" t="s">
        <v>83</v>
      </c>
      <c r="D54" s="30" t="s">
        <v>71</v>
      </c>
      <c r="E54" s="30" t="s">
        <v>151</v>
      </c>
    </row>
    <row r="55" spans="1:5" x14ac:dyDescent="0.2">
      <c r="A55" s="30">
        <v>52</v>
      </c>
      <c r="B55" s="30" t="s">
        <v>156</v>
      </c>
      <c r="C55" s="30" t="s">
        <v>83</v>
      </c>
      <c r="D55" s="30" t="s">
        <v>71</v>
      </c>
      <c r="E55" s="30" t="s">
        <v>157</v>
      </c>
    </row>
    <row r="56" spans="1:5" x14ac:dyDescent="0.2">
      <c r="A56" s="30">
        <v>53</v>
      </c>
      <c r="B56" s="30" t="s">
        <v>158</v>
      </c>
      <c r="C56" s="30" t="s">
        <v>86</v>
      </c>
      <c r="D56" s="30" t="s">
        <v>71</v>
      </c>
      <c r="E56" s="30" t="s">
        <v>159</v>
      </c>
    </row>
    <row r="57" spans="1:5" x14ac:dyDescent="0.2">
      <c r="A57" s="30">
        <v>54</v>
      </c>
      <c r="B57" s="30" t="s">
        <v>160</v>
      </c>
      <c r="C57" s="30" t="s">
        <v>70</v>
      </c>
      <c r="D57" s="30" t="s">
        <v>71</v>
      </c>
      <c r="E57" s="30" t="s">
        <v>161</v>
      </c>
    </row>
    <row r="58" spans="1:5" x14ac:dyDescent="0.2">
      <c r="A58" s="30">
        <v>55</v>
      </c>
      <c r="B58" s="30" t="s">
        <v>162</v>
      </c>
      <c r="C58" s="30" t="s">
        <v>70</v>
      </c>
      <c r="D58" s="30" t="s">
        <v>71</v>
      </c>
      <c r="E58" s="30" t="s">
        <v>161</v>
      </c>
    </row>
    <row r="59" spans="1:5" x14ac:dyDescent="0.2">
      <c r="A59" s="30">
        <v>56</v>
      </c>
      <c r="B59" s="30" t="s">
        <v>163</v>
      </c>
      <c r="C59" s="30" t="s">
        <v>83</v>
      </c>
      <c r="D59" s="30" t="s">
        <v>71</v>
      </c>
      <c r="E59" s="30" t="s">
        <v>161</v>
      </c>
    </row>
    <row r="60" spans="1:5" x14ac:dyDescent="0.2">
      <c r="A60" s="30">
        <v>57</v>
      </c>
      <c r="B60" s="30" t="s">
        <v>164</v>
      </c>
      <c r="C60" s="30" t="s">
        <v>83</v>
      </c>
      <c r="D60" s="30" t="s">
        <v>71</v>
      </c>
      <c r="E60" s="30" t="s">
        <v>161</v>
      </c>
    </row>
    <row r="61" spans="1:5" x14ac:dyDescent="0.2">
      <c r="A61" s="30">
        <v>58</v>
      </c>
      <c r="B61" s="30" t="s">
        <v>165</v>
      </c>
      <c r="C61" s="30" t="s">
        <v>83</v>
      </c>
      <c r="D61" s="30" t="s">
        <v>71</v>
      </c>
      <c r="E61" s="30" t="s">
        <v>161</v>
      </c>
    </row>
    <row r="62" spans="1:5" x14ac:dyDescent="0.2">
      <c r="A62" s="30">
        <v>59</v>
      </c>
      <c r="B62" s="30" t="s">
        <v>166</v>
      </c>
      <c r="C62" s="30" t="s">
        <v>83</v>
      </c>
      <c r="D62" s="30" t="s">
        <v>71</v>
      </c>
      <c r="E62" s="30" t="s">
        <v>161</v>
      </c>
    </row>
    <row r="63" spans="1:5" x14ac:dyDescent="0.2">
      <c r="A63" s="30">
        <v>60</v>
      </c>
      <c r="B63" s="30" t="s">
        <v>167</v>
      </c>
      <c r="C63" s="30" t="s">
        <v>168</v>
      </c>
      <c r="D63" s="30" t="s">
        <v>71</v>
      </c>
      <c r="E63" s="30" t="s">
        <v>169</v>
      </c>
    </row>
    <row r="64" spans="1:5" x14ac:dyDescent="0.2">
      <c r="A64" s="30">
        <v>61</v>
      </c>
      <c r="B64" s="30" t="s">
        <v>170</v>
      </c>
      <c r="C64" s="30" t="s">
        <v>83</v>
      </c>
      <c r="D64" s="30" t="s">
        <v>71</v>
      </c>
      <c r="E64" s="30" t="s">
        <v>151</v>
      </c>
    </row>
    <row r="65" spans="1:5" x14ac:dyDescent="0.2">
      <c r="A65" s="30">
        <v>62</v>
      </c>
      <c r="B65" s="30" t="s">
        <v>171</v>
      </c>
      <c r="C65" s="30" t="s">
        <v>83</v>
      </c>
      <c r="D65" s="30" t="s">
        <v>71</v>
      </c>
      <c r="E65" s="30" t="s">
        <v>151</v>
      </c>
    </row>
    <row r="66" spans="1:5" x14ac:dyDescent="0.2">
      <c r="A66" s="30">
        <v>63</v>
      </c>
      <c r="B66" s="30" t="s">
        <v>172</v>
      </c>
      <c r="C66" s="30" t="s">
        <v>74</v>
      </c>
      <c r="D66" s="30" t="s">
        <v>71</v>
      </c>
      <c r="E66" s="30" t="s">
        <v>173</v>
      </c>
    </row>
    <row r="67" spans="1:5" x14ac:dyDescent="0.2">
      <c r="A67" s="30">
        <v>64</v>
      </c>
      <c r="B67" s="30" t="s">
        <v>174</v>
      </c>
      <c r="C67" s="30" t="s">
        <v>74</v>
      </c>
      <c r="D67" s="30" t="s">
        <v>71</v>
      </c>
      <c r="E67" s="30" t="s">
        <v>175</v>
      </c>
    </row>
    <row r="68" spans="1:5" x14ac:dyDescent="0.2">
      <c r="A68" s="30">
        <v>65</v>
      </c>
      <c r="B68" s="30" t="s">
        <v>176</v>
      </c>
      <c r="C68" s="30" t="s">
        <v>83</v>
      </c>
      <c r="D68" s="30" t="s">
        <v>71</v>
      </c>
      <c r="E68" s="30" t="s">
        <v>177</v>
      </c>
    </row>
    <row r="69" spans="1:5" x14ac:dyDescent="0.2">
      <c r="A69" s="30">
        <v>66</v>
      </c>
      <c r="B69" s="30" t="s">
        <v>178</v>
      </c>
      <c r="C69" s="30" t="s">
        <v>83</v>
      </c>
      <c r="D69" s="30" t="s">
        <v>71</v>
      </c>
      <c r="E69" s="30" t="s">
        <v>179</v>
      </c>
    </row>
    <row r="70" spans="1:5" x14ac:dyDescent="0.2">
      <c r="A70" s="30">
        <v>67</v>
      </c>
      <c r="B70" s="30" t="s">
        <v>180</v>
      </c>
      <c r="C70" s="30" t="s">
        <v>83</v>
      </c>
      <c r="D70" s="30" t="s">
        <v>71</v>
      </c>
      <c r="E70" s="30" t="s">
        <v>179</v>
      </c>
    </row>
    <row r="71" spans="1:5" x14ac:dyDescent="0.2">
      <c r="A71" s="30">
        <v>68</v>
      </c>
      <c r="B71" s="30" t="s">
        <v>181</v>
      </c>
      <c r="C71" s="30" t="s">
        <v>83</v>
      </c>
      <c r="D71" s="30" t="s">
        <v>71</v>
      </c>
      <c r="E71" s="30" t="s">
        <v>179</v>
      </c>
    </row>
    <row r="72" spans="1:5" x14ac:dyDescent="0.2">
      <c r="A72" s="30">
        <v>69</v>
      </c>
      <c r="B72" s="30" t="s">
        <v>182</v>
      </c>
      <c r="C72" s="30" t="s">
        <v>83</v>
      </c>
      <c r="D72" s="30" t="s">
        <v>71</v>
      </c>
      <c r="E72" s="30" t="s">
        <v>179</v>
      </c>
    </row>
    <row r="73" spans="1:5" x14ac:dyDescent="0.2">
      <c r="A73" s="30">
        <v>70</v>
      </c>
      <c r="B73" s="30" t="s">
        <v>183</v>
      </c>
      <c r="C73" s="30" t="s">
        <v>83</v>
      </c>
      <c r="D73" s="30" t="s">
        <v>71</v>
      </c>
      <c r="E73" s="30" t="s">
        <v>179</v>
      </c>
    </row>
    <row r="74" spans="1:5" x14ac:dyDescent="0.2">
      <c r="A74" s="30">
        <v>71</v>
      </c>
      <c r="B74" s="30" t="s">
        <v>184</v>
      </c>
      <c r="C74" s="30" t="s">
        <v>83</v>
      </c>
      <c r="D74" s="30" t="s">
        <v>71</v>
      </c>
      <c r="E74" s="30" t="s">
        <v>185</v>
      </c>
    </row>
    <row r="75" spans="1:5" x14ac:dyDescent="0.2">
      <c r="A75" s="30">
        <v>72</v>
      </c>
      <c r="B75" s="30" t="s">
        <v>186</v>
      </c>
      <c r="C75" s="30" t="s">
        <v>86</v>
      </c>
      <c r="D75" s="30" t="s">
        <v>71</v>
      </c>
      <c r="E75" s="30" t="s">
        <v>187</v>
      </c>
    </row>
    <row r="76" spans="1:5" x14ac:dyDescent="0.2">
      <c r="A76" s="30">
        <v>73</v>
      </c>
      <c r="B76" s="30" t="s">
        <v>188</v>
      </c>
      <c r="C76" s="30" t="s">
        <v>70</v>
      </c>
      <c r="D76" s="30" t="s">
        <v>71</v>
      </c>
      <c r="E76" s="30" t="s">
        <v>189</v>
      </c>
    </row>
    <row r="77" spans="1:5" x14ac:dyDescent="0.2">
      <c r="A77" s="30">
        <v>74</v>
      </c>
      <c r="B77" s="30" t="s">
        <v>190</v>
      </c>
      <c r="C77" s="30" t="s">
        <v>83</v>
      </c>
      <c r="D77" s="30" t="s">
        <v>71</v>
      </c>
      <c r="E77" s="30" t="s">
        <v>189</v>
      </c>
    </row>
    <row r="78" spans="1:5" x14ac:dyDescent="0.2">
      <c r="A78" s="30">
        <v>75</v>
      </c>
      <c r="B78" s="30" t="s">
        <v>191</v>
      </c>
      <c r="C78" s="30" t="s">
        <v>83</v>
      </c>
      <c r="D78" s="30" t="s">
        <v>71</v>
      </c>
      <c r="E78" s="30" t="s">
        <v>189</v>
      </c>
    </row>
    <row r="79" spans="1:5" x14ac:dyDescent="0.2">
      <c r="A79" s="30">
        <v>76</v>
      </c>
      <c r="B79" s="30" t="s">
        <v>192</v>
      </c>
      <c r="C79" s="30" t="s">
        <v>83</v>
      </c>
      <c r="D79" s="30" t="s">
        <v>71</v>
      </c>
      <c r="E79" s="30" t="s">
        <v>189</v>
      </c>
    </row>
    <row r="80" spans="1:5" x14ac:dyDescent="0.2">
      <c r="A80" s="30">
        <v>77</v>
      </c>
      <c r="B80" s="30" t="s">
        <v>193</v>
      </c>
      <c r="C80" s="30" t="s">
        <v>83</v>
      </c>
      <c r="D80" s="30" t="s">
        <v>71</v>
      </c>
      <c r="E80" s="30" t="s">
        <v>189</v>
      </c>
    </row>
    <row r="81" spans="1:15" x14ac:dyDescent="0.2">
      <c r="A81" s="30">
        <v>78</v>
      </c>
      <c r="B81" s="30" t="s">
        <v>194</v>
      </c>
      <c r="C81" s="30" t="s">
        <v>83</v>
      </c>
      <c r="D81" s="30" t="s">
        <v>71</v>
      </c>
      <c r="E81" s="30" t="s">
        <v>189</v>
      </c>
    </row>
    <row r="82" spans="1:15" x14ac:dyDescent="0.2">
      <c r="A82" s="30">
        <v>79</v>
      </c>
      <c r="B82" s="30" t="s">
        <v>195</v>
      </c>
      <c r="C82" s="30" t="s">
        <v>83</v>
      </c>
      <c r="D82" s="30" t="s">
        <v>71</v>
      </c>
      <c r="E82" s="30" t="s">
        <v>189</v>
      </c>
    </row>
    <row r="83" spans="1:15" x14ac:dyDescent="0.2">
      <c r="A83" s="30">
        <v>80</v>
      </c>
      <c r="B83" s="30" t="s">
        <v>196</v>
      </c>
      <c r="C83" s="30" t="s">
        <v>83</v>
      </c>
      <c r="D83" s="30" t="s">
        <v>71</v>
      </c>
      <c r="E83" s="30" t="s">
        <v>189</v>
      </c>
    </row>
    <row r="84" spans="1:15" x14ac:dyDescent="0.2">
      <c r="A84" s="30">
        <v>81</v>
      </c>
      <c r="B84" s="30" t="s">
        <v>197</v>
      </c>
      <c r="C84" s="30" t="s">
        <v>83</v>
      </c>
      <c r="D84" s="30" t="s">
        <v>71</v>
      </c>
      <c r="E84" s="30" t="s">
        <v>189</v>
      </c>
    </row>
    <row r="85" spans="1:15" x14ac:dyDescent="0.2">
      <c r="A85" s="30">
        <v>82</v>
      </c>
      <c r="B85" s="30" t="s">
        <v>198</v>
      </c>
      <c r="C85" s="30" t="s">
        <v>83</v>
      </c>
      <c r="D85" s="30" t="s">
        <v>71</v>
      </c>
      <c r="E85" s="30" t="s">
        <v>199</v>
      </c>
      <c r="K85" s="55" t="s">
        <v>535</v>
      </c>
      <c r="L85" s="55"/>
      <c r="M85" s="55"/>
      <c r="N85" s="55"/>
      <c r="O85" s="55"/>
    </row>
    <row r="86" spans="1:15" x14ac:dyDescent="0.2">
      <c r="A86" s="30">
        <v>83</v>
      </c>
      <c r="B86" s="30" t="s">
        <v>200</v>
      </c>
      <c r="C86" s="30" t="s">
        <v>83</v>
      </c>
      <c r="D86" s="30" t="s">
        <v>71</v>
      </c>
      <c r="E86" s="30" t="s">
        <v>189</v>
      </c>
    </row>
    <row r="87" spans="1:15" x14ac:dyDescent="0.2">
      <c r="A87" s="30">
        <v>84</v>
      </c>
      <c r="B87" s="30" t="s">
        <v>201</v>
      </c>
      <c r="C87" s="30" t="s">
        <v>83</v>
      </c>
      <c r="D87" s="30" t="s">
        <v>71</v>
      </c>
      <c r="E87" s="30" t="s">
        <v>189</v>
      </c>
    </row>
    <row r="88" spans="1:15" x14ac:dyDescent="0.2">
      <c r="A88" s="30">
        <v>85</v>
      </c>
      <c r="B88" s="30" t="s">
        <v>202</v>
      </c>
      <c r="C88" s="30" t="s">
        <v>168</v>
      </c>
      <c r="D88" s="30" t="s">
        <v>71</v>
      </c>
      <c r="E88" s="30" t="s">
        <v>203</v>
      </c>
    </row>
    <row r="89" spans="1:15" x14ac:dyDescent="0.2">
      <c r="A89" s="30">
        <v>86</v>
      </c>
      <c r="B89" s="30" t="s">
        <v>204</v>
      </c>
      <c r="C89" s="30" t="s">
        <v>74</v>
      </c>
      <c r="D89" s="30" t="s">
        <v>71</v>
      </c>
      <c r="E89" s="30" t="s">
        <v>205</v>
      </c>
    </row>
    <row r="90" spans="1:15" x14ac:dyDescent="0.2">
      <c r="A90" s="30">
        <v>87</v>
      </c>
      <c r="B90" s="30" t="s">
        <v>206</v>
      </c>
      <c r="C90" s="30" t="s">
        <v>74</v>
      </c>
      <c r="D90" s="30" t="s">
        <v>71</v>
      </c>
      <c r="E90" s="30" t="s">
        <v>207</v>
      </c>
    </row>
    <row r="91" spans="1:15" x14ac:dyDescent="0.2">
      <c r="A91" s="30">
        <v>88</v>
      </c>
      <c r="B91" s="30" t="s">
        <v>208</v>
      </c>
      <c r="C91" s="30" t="s">
        <v>83</v>
      </c>
      <c r="D91" s="30" t="s">
        <v>71</v>
      </c>
      <c r="E91" s="30" t="s">
        <v>209</v>
      </c>
    </row>
    <row r="92" spans="1:15" x14ac:dyDescent="0.2">
      <c r="A92" s="30">
        <v>89</v>
      </c>
      <c r="B92" s="30" t="s">
        <v>210</v>
      </c>
      <c r="C92" s="30" t="s">
        <v>83</v>
      </c>
      <c r="D92" s="30" t="s">
        <v>71</v>
      </c>
      <c r="E92" s="30" t="s">
        <v>211</v>
      </c>
    </row>
    <row r="93" spans="1:15" x14ac:dyDescent="0.2">
      <c r="A93" s="30">
        <v>90</v>
      </c>
      <c r="B93" s="30" t="s">
        <v>212</v>
      </c>
      <c r="C93" s="30" t="s">
        <v>83</v>
      </c>
      <c r="D93" s="30" t="s">
        <v>71</v>
      </c>
      <c r="E93" s="30" t="s">
        <v>211</v>
      </c>
    </row>
    <row r="94" spans="1:15" x14ac:dyDescent="0.2">
      <c r="A94" s="30">
        <v>91</v>
      </c>
      <c r="B94" s="30" t="s">
        <v>213</v>
      </c>
      <c r="C94" s="30" t="s">
        <v>83</v>
      </c>
      <c r="D94" s="30" t="s">
        <v>71</v>
      </c>
      <c r="E94" s="30" t="s">
        <v>211</v>
      </c>
    </row>
    <row r="95" spans="1:15" x14ac:dyDescent="0.2">
      <c r="A95" s="30">
        <v>92</v>
      </c>
      <c r="B95" s="30" t="s">
        <v>214</v>
      </c>
      <c r="C95" s="30" t="s">
        <v>83</v>
      </c>
      <c r="D95" s="30" t="s">
        <v>71</v>
      </c>
      <c r="E95" s="30" t="s">
        <v>211</v>
      </c>
    </row>
    <row r="96" spans="1:15" x14ac:dyDescent="0.2">
      <c r="A96" s="30">
        <v>93</v>
      </c>
      <c r="B96" s="30" t="s">
        <v>215</v>
      </c>
      <c r="C96" s="30" t="s">
        <v>83</v>
      </c>
      <c r="D96" s="30" t="s">
        <v>71</v>
      </c>
      <c r="E96" s="30" t="s">
        <v>211</v>
      </c>
    </row>
    <row r="97" spans="1:5" x14ac:dyDescent="0.2">
      <c r="A97" s="30">
        <v>94</v>
      </c>
      <c r="B97" s="30" t="s">
        <v>216</v>
      </c>
      <c r="C97" s="30" t="s">
        <v>83</v>
      </c>
      <c r="D97" s="30" t="s">
        <v>71</v>
      </c>
      <c r="E97" s="30" t="s">
        <v>217</v>
      </c>
    </row>
    <row r="98" spans="1:5" x14ac:dyDescent="0.2">
      <c r="A98" s="30">
        <v>95</v>
      </c>
      <c r="B98" s="30" t="s">
        <v>218</v>
      </c>
      <c r="C98" s="30" t="s">
        <v>86</v>
      </c>
      <c r="D98" s="30" t="s">
        <v>71</v>
      </c>
      <c r="E98" s="30" t="s">
        <v>219</v>
      </c>
    </row>
    <row r="99" spans="1:5" x14ac:dyDescent="0.2">
      <c r="A99" s="30">
        <v>96</v>
      </c>
      <c r="B99" s="30" t="s">
        <v>220</v>
      </c>
      <c r="C99" s="30" t="s">
        <v>70</v>
      </c>
      <c r="D99" s="30" t="s">
        <v>71</v>
      </c>
      <c r="E99" s="30" t="s">
        <v>199</v>
      </c>
    </row>
    <row r="100" spans="1:5" x14ac:dyDescent="0.2">
      <c r="A100" s="30">
        <v>97</v>
      </c>
      <c r="B100" s="30" t="s">
        <v>221</v>
      </c>
      <c r="C100" s="30" t="s">
        <v>83</v>
      </c>
      <c r="D100" s="30" t="s">
        <v>71</v>
      </c>
      <c r="E100" s="30" t="s">
        <v>199</v>
      </c>
    </row>
    <row r="101" spans="1:5" x14ac:dyDescent="0.2">
      <c r="A101" s="30">
        <v>98</v>
      </c>
      <c r="B101" s="30" t="s">
        <v>222</v>
      </c>
      <c r="C101" s="30" t="s">
        <v>83</v>
      </c>
      <c r="D101" s="30" t="s">
        <v>71</v>
      </c>
      <c r="E101" s="30" t="s">
        <v>199</v>
      </c>
    </row>
    <row r="102" spans="1:5" x14ac:dyDescent="0.2">
      <c r="A102" s="30">
        <v>99</v>
      </c>
      <c r="B102" s="30" t="s">
        <v>223</v>
      </c>
      <c r="C102" s="30" t="s">
        <v>83</v>
      </c>
      <c r="D102" s="30" t="s">
        <v>71</v>
      </c>
      <c r="E102" s="30" t="s">
        <v>199</v>
      </c>
    </row>
    <row r="103" spans="1:5" x14ac:dyDescent="0.2">
      <c r="A103" s="30">
        <v>100</v>
      </c>
      <c r="B103" s="30" t="s">
        <v>224</v>
      </c>
      <c r="C103" s="30" t="s">
        <v>83</v>
      </c>
      <c r="D103" s="30" t="s">
        <v>71</v>
      </c>
      <c r="E103" s="30" t="s">
        <v>199</v>
      </c>
    </row>
    <row r="104" spans="1:5" x14ac:dyDescent="0.2">
      <c r="A104" s="30">
        <v>101</v>
      </c>
      <c r="B104" s="30" t="s">
        <v>225</v>
      </c>
      <c r="C104" s="30" t="s">
        <v>83</v>
      </c>
      <c r="D104" s="30" t="s">
        <v>71</v>
      </c>
      <c r="E104" s="30" t="s">
        <v>199</v>
      </c>
    </row>
    <row r="105" spans="1:5" x14ac:dyDescent="0.2">
      <c r="A105" s="30">
        <v>102</v>
      </c>
      <c r="B105" s="30" t="s">
        <v>226</v>
      </c>
      <c r="C105" s="30" t="s">
        <v>83</v>
      </c>
      <c r="D105" s="30" t="s">
        <v>71</v>
      </c>
      <c r="E105" s="30" t="s">
        <v>199</v>
      </c>
    </row>
    <row r="106" spans="1:5" x14ac:dyDescent="0.2">
      <c r="A106" s="30">
        <v>103</v>
      </c>
      <c r="B106" s="30" t="s">
        <v>227</v>
      </c>
      <c r="C106" s="30" t="s">
        <v>83</v>
      </c>
      <c r="D106" s="30" t="s">
        <v>71</v>
      </c>
      <c r="E106" s="30" t="s">
        <v>199</v>
      </c>
    </row>
    <row r="107" spans="1:5" x14ac:dyDescent="0.2">
      <c r="A107" s="30">
        <v>104</v>
      </c>
      <c r="B107" s="30" t="s">
        <v>228</v>
      </c>
      <c r="C107" s="30" t="s">
        <v>83</v>
      </c>
      <c r="D107" s="30" t="s">
        <v>71</v>
      </c>
      <c r="E107" s="30" t="s">
        <v>199</v>
      </c>
    </row>
    <row r="108" spans="1:5" x14ac:dyDescent="0.2">
      <c r="A108" s="30">
        <v>105</v>
      </c>
      <c r="B108" s="30" t="s">
        <v>229</v>
      </c>
      <c r="C108" s="30" t="s">
        <v>168</v>
      </c>
      <c r="D108" s="30" t="s">
        <v>71</v>
      </c>
      <c r="E108" s="30" t="s">
        <v>230</v>
      </c>
    </row>
    <row r="109" spans="1:5" x14ac:dyDescent="0.2">
      <c r="A109" s="30">
        <v>106</v>
      </c>
      <c r="B109" s="30" t="s">
        <v>231</v>
      </c>
      <c r="C109" s="30" t="s">
        <v>83</v>
      </c>
      <c r="D109" s="30" t="s">
        <v>71</v>
      </c>
      <c r="E109" s="30" t="s">
        <v>232</v>
      </c>
    </row>
    <row r="110" spans="1:5" x14ac:dyDescent="0.2">
      <c r="A110" s="30">
        <v>107</v>
      </c>
      <c r="B110" s="30" t="s">
        <v>233</v>
      </c>
      <c r="C110" s="30" t="s">
        <v>83</v>
      </c>
      <c r="D110" s="30" t="s">
        <v>71</v>
      </c>
      <c r="E110" s="30" t="s">
        <v>199</v>
      </c>
    </row>
    <row r="111" spans="1:5" x14ac:dyDescent="0.2">
      <c r="A111" s="30">
        <v>108</v>
      </c>
      <c r="B111" s="30" t="s">
        <v>234</v>
      </c>
      <c r="C111" s="30" t="s">
        <v>83</v>
      </c>
      <c r="D111" s="30" t="s">
        <v>71</v>
      </c>
      <c r="E111" s="30" t="s">
        <v>199</v>
      </c>
    </row>
    <row r="112" spans="1:5" x14ac:dyDescent="0.2">
      <c r="A112" s="30">
        <v>109</v>
      </c>
      <c r="B112" s="30" t="s">
        <v>235</v>
      </c>
      <c r="C112" s="30" t="s">
        <v>83</v>
      </c>
      <c r="D112" s="30" t="s">
        <v>71</v>
      </c>
      <c r="E112" s="30" t="s">
        <v>199</v>
      </c>
    </row>
    <row r="113" spans="1:9" x14ac:dyDescent="0.2">
      <c r="A113" s="30">
        <v>110</v>
      </c>
      <c r="B113" s="30" t="s">
        <v>236</v>
      </c>
      <c r="C113" s="30" t="s">
        <v>83</v>
      </c>
      <c r="D113" s="30" t="s">
        <v>71</v>
      </c>
      <c r="E113" s="30" t="s">
        <v>211</v>
      </c>
    </row>
    <row r="114" spans="1:9" x14ac:dyDescent="0.2">
      <c r="A114" s="30">
        <v>111</v>
      </c>
      <c r="B114" s="30" t="s">
        <v>237</v>
      </c>
      <c r="C114" s="30" t="s">
        <v>83</v>
      </c>
      <c r="D114" s="30" t="s">
        <v>71</v>
      </c>
      <c r="E114" s="30" t="s">
        <v>211</v>
      </c>
    </row>
    <row r="115" spans="1:9" x14ac:dyDescent="0.2">
      <c r="A115" s="30">
        <v>112</v>
      </c>
      <c r="B115" s="30" t="s">
        <v>238</v>
      </c>
      <c r="C115" s="30" t="s">
        <v>74</v>
      </c>
      <c r="D115" s="30" t="s">
        <v>71</v>
      </c>
      <c r="E115" s="30" t="s">
        <v>239</v>
      </c>
    </row>
    <row r="116" spans="1:9" x14ac:dyDescent="0.2">
      <c r="A116" s="30">
        <v>113</v>
      </c>
      <c r="B116" s="30" t="s">
        <v>240</v>
      </c>
      <c r="C116" s="30" t="s">
        <v>70</v>
      </c>
      <c r="D116" s="30" t="s">
        <v>71</v>
      </c>
      <c r="E116" s="30" t="s">
        <v>241</v>
      </c>
    </row>
    <row r="117" spans="1:9" x14ac:dyDescent="0.2">
      <c r="A117" s="30">
        <v>114</v>
      </c>
      <c r="B117" s="30" t="s">
        <v>242</v>
      </c>
      <c r="C117" s="30" t="s">
        <v>74</v>
      </c>
      <c r="D117" s="30" t="s">
        <v>71</v>
      </c>
      <c r="E117" s="30" t="s">
        <v>243</v>
      </c>
    </row>
    <row r="118" spans="1:9" x14ac:dyDescent="0.2">
      <c r="A118" s="30">
        <v>115</v>
      </c>
      <c r="B118" s="30" t="s">
        <v>244</v>
      </c>
      <c r="C118" s="30" t="s">
        <v>83</v>
      </c>
      <c r="D118" s="30" t="s">
        <v>71</v>
      </c>
      <c r="E118" s="30" t="s">
        <v>245</v>
      </c>
    </row>
    <row r="119" spans="1:9" x14ac:dyDescent="0.2">
      <c r="A119" s="30">
        <v>116</v>
      </c>
      <c r="B119" s="30" t="s">
        <v>246</v>
      </c>
      <c r="C119" s="30" t="s">
        <v>83</v>
      </c>
      <c r="D119" s="30" t="s">
        <v>71</v>
      </c>
      <c r="E119" s="30" t="s">
        <v>116</v>
      </c>
      <c r="F119" s="55" t="s">
        <v>534</v>
      </c>
      <c r="G119" s="55"/>
      <c r="H119" s="55"/>
      <c r="I119" s="55"/>
    </row>
    <row r="120" spans="1:9" x14ac:dyDescent="0.2">
      <c r="A120" s="30">
        <v>117</v>
      </c>
      <c r="B120" s="30" t="s">
        <v>247</v>
      </c>
      <c r="C120" s="30" t="s">
        <v>83</v>
      </c>
      <c r="D120" s="30" t="s">
        <v>71</v>
      </c>
      <c r="E120" s="30" t="s">
        <v>116</v>
      </c>
    </row>
    <row r="121" spans="1:9" x14ac:dyDescent="0.2">
      <c r="A121" s="30">
        <v>118</v>
      </c>
      <c r="B121" s="30" t="s">
        <v>248</v>
      </c>
      <c r="C121" s="30" t="s">
        <v>83</v>
      </c>
      <c r="D121" s="30" t="s">
        <v>71</v>
      </c>
      <c r="E121" s="30" t="s">
        <v>116</v>
      </c>
    </row>
    <row r="122" spans="1:9" x14ac:dyDescent="0.2">
      <c r="A122" s="30">
        <v>119</v>
      </c>
      <c r="B122" s="30" t="s">
        <v>249</v>
      </c>
      <c r="C122" s="30" t="s">
        <v>83</v>
      </c>
      <c r="D122" s="30" t="s">
        <v>71</v>
      </c>
      <c r="E122" s="30" t="s">
        <v>116</v>
      </c>
    </row>
    <row r="123" spans="1:9" x14ac:dyDescent="0.2">
      <c r="A123" s="30">
        <v>120</v>
      </c>
      <c r="B123" s="30" t="s">
        <v>250</v>
      </c>
      <c r="C123" s="30" t="s">
        <v>83</v>
      </c>
      <c r="D123" s="30" t="s">
        <v>71</v>
      </c>
      <c r="E123" s="30" t="s">
        <v>116</v>
      </c>
    </row>
    <row r="124" spans="1:9" x14ac:dyDescent="0.2">
      <c r="A124" s="30">
        <v>121</v>
      </c>
      <c r="B124" s="30" t="s">
        <v>251</v>
      </c>
      <c r="C124" s="30" t="s">
        <v>83</v>
      </c>
      <c r="D124" s="30" t="s">
        <v>71</v>
      </c>
      <c r="E124" s="30" t="s">
        <v>116</v>
      </c>
    </row>
    <row r="125" spans="1:9" x14ac:dyDescent="0.2">
      <c r="A125" s="30">
        <v>122</v>
      </c>
      <c r="B125" s="30" t="s">
        <v>252</v>
      </c>
      <c r="C125" s="30" t="s">
        <v>83</v>
      </c>
      <c r="D125" s="30" t="s">
        <v>71</v>
      </c>
      <c r="E125" s="30" t="s">
        <v>116</v>
      </c>
    </row>
    <row r="126" spans="1:9" x14ac:dyDescent="0.2">
      <c r="A126" s="30">
        <v>123</v>
      </c>
      <c r="B126" s="30" t="s">
        <v>253</v>
      </c>
      <c r="C126" s="30" t="s">
        <v>83</v>
      </c>
      <c r="D126" s="30" t="s">
        <v>71</v>
      </c>
      <c r="E126" s="30" t="s">
        <v>254</v>
      </c>
    </row>
    <row r="127" spans="1:9" x14ac:dyDescent="0.2">
      <c r="A127" s="30">
        <v>124</v>
      </c>
      <c r="B127" s="30" t="s">
        <v>255</v>
      </c>
      <c r="C127" s="30" t="s">
        <v>86</v>
      </c>
      <c r="D127" s="30" t="s">
        <v>71</v>
      </c>
      <c r="E127" s="30" t="s">
        <v>256</v>
      </c>
    </row>
    <row r="128" spans="1:9" x14ac:dyDescent="0.2">
      <c r="A128" s="30">
        <v>125</v>
      </c>
      <c r="B128" s="30" t="s">
        <v>257</v>
      </c>
      <c r="C128" s="30" t="s">
        <v>70</v>
      </c>
      <c r="D128" s="30" t="s">
        <v>71</v>
      </c>
      <c r="E128" s="30" t="s">
        <v>232</v>
      </c>
    </row>
    <row r="129" spans="1:5" x14ac:dyDescent="0.2">
      <c r="A129" s="30">
        <v>126</v>
      </c>
      <c r="B129" s="30" t="s">
        <v>258</v>
      </c>
      <c r="C129" s="30" t="s">
        <v>70</v>
      </c>
      <c r="D129" s="30" t="s">
        <v>71</v>
      </c>
      <c r="E129" s="30" t="s">
        <v>232</v>
      </c>
    </row>
    <row r="130" spans="1:5" x14ac:dyDescent="0.2">
      <c r="A130" s="30">
        <v>127</v>
      </c>
      <c r="B130" s="30" t="s">
        <v>259</v>
      </c>
      <c r="C130" s="30" t="s">
        <v>83</v>
      </c>
      <c r="D130" s="30" t="s">
        <v>71</v>
      </c>
      <c r="E130" s="30" t="s">
        <v>232</v>
      </c>
    </row>
    <row r="131" spans="1:5" x14ac:dyDescent="0.2">
      <c r="A131" s="30">
        <v>128</v>
      </c>
      <c r="B131" s="30" t="s">
        <v>260</v>
      </c>
      <c r="C131" s="30" t="s">
        <v>83</v>
      </c>
      <c r="D131" s="30" t="s">
        <v>71</v>
      </c>
      <c r="E131" s="30" t="s">
        <v>232</v>
      </c>
    </row>
    <row r="132" spans="1:5" x14ac:dyDescent="0.2">
      <c r="A132" s="30">
        <v>129</v>
      </c>
      <c r="B132" s="30" t="s">
        <v>261</v>
      </c>
      <c r="C132" s="30" t="s">
        <v>83</v>
      </c>
      <c r="D132" s="30" t="s">
        <v>71</v>
      </c>
      <c r="E132" s="30" t="s">
        <v>232</v>
      </c>
    </row>
    <row r="133" spans="1:5" x14ac:dyDescent="0.2">
      <c r="A133" s="30">
        <v>130</v>
      </c>
      <c r="B133" s="30" t="s">
        <v>262</v>
      </c>
      <c r="C133" s="30" t="s">
        <v>83</v>
      </c>
      <c r="D133" s="30" t="s">
        <v>71</v>
      </c>
      <c r="E133" s="30" t="s">
        <v>232</v>
      </c>
    </row>
    <row r="134" spans="1:5" x14ac:dyDescent="0.2">
      <c r="A134" s="30">
        <v>131</v>
      </c>
      <c r="B134" s="30" t="s">
        <v>263</v>
      </c>
      <c r="C134" s="30" t="s">
        <v>83</v>
      </c>
      <c r="D134" s="30" t="s">
        <v>71</v>
      </c>
      <c r="E134" s="30" t="s">
        <v>232</v>
      </c>
    </row>
    <row r="135" spans="1:5" x14ac:dyDescent="0.2">
      <c r="A135" s="30">
        <v>132</v>
      </c>
      <c r="B135" s="30" t="s">
        <v>264</v>
      </c>
      <c r="C135" s="30" t="s">
        <v>83</v>
      </c>
      <c r="D135" s="30" t="s">
        <v>71</v>
      </c>
      <c r="E135" s="30" t="s">
        <v>232</v>
      </c>
    </row>
    <row r="136" spans="1:5" x14ac:dyDescent="0.2">
      <c r="A136" s="30">
        <v>133</v>
      </c>
      <c r="B136" s="30" t="s">
        <v>265</v>
      </c>
      <c r="C136" s="30" t="s">
        <v>83</v>
      </c>
      <c r="D136" s="30" t="s">
        <v>71</v>
      </c>
      <c r="E136" s="30" t="s">
        <v>232</v>
      </c>
    </row>
    <row r="137" spans="1:5" x14ac:dyDescent="0.2">
      <c r="A137" s="30">
        <v>134</v>
      </c>
      <c r="B137" s="30" t="s">
        <v>266</v>
      </c>
      <c r="C137" s="30" t="s">
        <v>83</v>
      </c>
      <c r="D137" s="30" t="s">
        <v>71</v>
      </c>
      <c r="E137" s="30" t="s">
        <v>232</v>
      </c>
    </row>
    <row r="138" spans="1:5" x14ac:dyDescent="0.2">
      <c r="A138" s="30">
        <v>135</v>
      </c>
      <c r="B138" s="30" t="s">
        <v>267</v>
      </c>
      <c r="C138" s="30" t="s">
        <v>83</v>
      </c>
      <c r="D138" s="30" t="s">
        <v>71</v>
      </c>
      <c r="E138" s="30" t="s">
        <v>232</v>
      </c>
    </row>
    <row r="139" spans="1:5" x14ac:dyDescent="0.2">
      <c r="A139" s="30">
        <v>136</v>
      </c>
      <c r="B139" s="30" t="s">
        <v>268</v>
      </c>
      <c r="C139" s="30" t="s">
        <v>83</v>
      </c>
      <c r="D139" s="30" t="s">
        <v>71</v>
      </c>
      <c r="E139" s="30" t="s">
        <v>232</v>
      </c>
    </row>
    <row r="140" spans="1:5" x14ac:dyDescent="0.2">
      <c r="A140" s="30">
        <v>137</v>
      </c>
      <c r="B140" s="30" t="s">
        <v>269</v>
      </c>
      <c r="C140" s="30" t="s">
        <v>83</v>
      </c>
      <c r="D140" s="30" t="s">
        <v>71</v>
      </c>
      <c r="E140" s="30" t="s">
        <v>232</v>
      </c>
    </row>
    <row r="141" spans="1:5" x14ac:dyDescent="0.2">
      <c r="A141" s="30">
        <v>138</v>
      </c>
      <c r="B141" s="30" t="s">
        <v>270</v>
      </c>
      <c r="C141" s="30" t="s">
        <v>168</v>
      </c>
      <c r="D141" s="30" t="s">
        <v>71</v>
      </c>
      <c r="E141" s="30" t="s">
        <v>271</v>
      </c>
    </row>
    <row r="142" spans="1:5" x14ac:dyDescent="0.2">
      <c r="A142" s="30">
        <v>139</v>
      </c>
      <c r="B142" s="30" t="s">
        <v>272</v>
      </c>
      <c r="C142" s="30" t="s">
        <v>83</v>
      </c>
      <c r="D142" s="30" t="s">
        <v>71</v>
      </c>
      <c r="E142" s="30" t="s">
        <v>273</v>
      </c>
    </row>
    <row r="143" spans="1:5" x14ac:dyDescent="0.2">
      <c r="A143" s="30">
        <v>140</v>
      </c>
      <c r="B143" s="30" t="s">
        <v>274</v>
      </c>
      <c r="C143" s="30" t="s">
        <v>83</v>
      </c>
      <c r="D143" s="30" t="s">
        <v>71</v>
      </c>
      <c r="E143" s="30" t="s">
        <v>232</v>
      </c>
    </row>
    <row r="144" spans="1:5" x14ac:dyDescent="0.2">
      <c r="A144" s="30">
        <v>141</v>
      </c>
      <c r="B144" s="30" t="s">
        <v>275</v>
      </c>
      <c r="C144" s="30" t="s">
        <v>83</v>
      </c>
      <c r="D144" s="30" t="s">
        <v>71</v>
      </c>
      <c r="E144" s="30" t="s">
        <v>232</v>
      </c>
    </row>
    <row r="145" spans="1:5" x14ac:dyDescent="0.2">
      <c r="A145" s="30">
        <v>142</v>
      </c>
      <c r="B145" s="30" t="s">
        <v>276</v>
      </c>
      <c r="C145" s="30" t="s">
        <v>83</v>
      </c>
      <c r="D145" s="30" t="s">
        <v>71</v>
      </c>
      <c r="E145" s="30" t="s">
        <v>232</v>
      </c>
    </row>
    <row r="146" spans="1:5" x14ac:dyDescent="0.2">
      <c r="A146" s="30">
        <v>143</v>
      </c>
      <c r="B146" s="30" t="s">
        <v>277</v>
      </c>
      <c r="C146" s="30" t="s">
        <v>83</v>
      </c>
      <c r="D146" s="30" t="s">
        <v>71</v>
      </c>
      <c r="E146" s="30" t="s">
        <v>232</v>
      </c>
    </row>
    <row r="147" spans="1:5" x14ac:dyDescent="0.2">
      <c r="A147" s="30">
        <v>144</v>
      </c>
      <c r="B147" s="30" t="s">
        <v>278</v>
      </c>
      <c r="C147" s="30" t="s">
        <v>83</v>
      </c>
      <c r="D147" s="30" t="s">
        <v>71</v>
      </c>
      <c r="E147" s="30" t="s">
        <v>279</v>
      </c>
    </row>
    <row r="148" spans="1:5" x14ac:dyDescent="0.2">
      <c r="A148" s="30">
        <v>145</v>
      </c>
      <c r="B148" s="30" t="s">
        <v>280</v>
      </c>
      <c r="C148" s="30" t="s">
        <v>83</v>
      </c>
      <c r="D148" s="30" t="s">
        <v>71</v>
      </c>
      <c r="E148" s="30" t="s">
        <v>279</v>
      </c>
    </row>
    <row r="149" spans="1:5" x14ac:dyDescent="0.2">
      <c r="A149" s="30">
        <v>146</v>
      </c>
      <c r="B149" s="30" t="s">
        <v>281</v>
      </c>
      <c r="C149" s="30" t="s">
        <v>83</v>
      </c>
      <c r="D149" s="30" t="s">
        <v>71</v>
      </c>
      <c r="E149" s="30" t="s">
        <v>279</v>
      </c>
    </row>
    <row r="150" spans="1:5" x14ac:dyDescent="0.2">
      <c r="A150" s="30">
        <v>147</v>
      </c>
      <c r="B150" s="30" t="s">
        <v>282</v>
      </c>
      <c r="C150" s="30" t="s">
        <v>74</v>
      </c>
      <c r="D150" s="30" t="s">
        <v>71</v>
      </c>
      <c r="E150" s="30" t="s">
        <v>283</v>
      </c>
    </row>
    <row r="151" spans="1:5" x14ac:dyDescent="0.2">
      <c r="A151" s="30">
        <v>148</v>
      </c>
      <c r="B151" s="30" t="s">
        <v>284</v>
      </c>
      <c r="C151" s="30" t="s">
        <v>74</v>
      </c>
      <c r="D151" s="30" t="s">
        <v>71</v>
      </c>
      <c r="E151" s="30" t="s">
        <v>285</v>
      </c>
    </row>
    <row r="152" spans="1:5" x14ac:dyDescent="0.2">
      <c r="A152" s="30">
        <v>149</v>
      </c>
      <c r="B152" s="30" t="s">
        <v>286</v>
      </c>
      <c r="C152" s="30" t="s">
        <v>83</v>
      </c>
      <c r="D152" s="30" t="s">
        <v>71</v>
      </c>
      <c r="E152" s="30" t="s">
        <v>287</v>
      </c>
    </row>
    <row r="153" spans="1:5" x14ac:dyDescent="0.2">
      <c r="A153" s="30">
        <v>150</v>
      </c>
      <c r="B153" s="30" t="s">
        <v>288</v>
      </c>
      <c r="C153" s="30" t="s">
        <v>83</v>
      </c>
      <c r="D153" s="30" t="s">
        <v>71</v>
      </c>
      <c r="E153" s="30" t="s">
        <v>289</v>
      </c>
    </row>
    <row r="154" spans="1:5" x14ac:dyDescent="0.2">
      <c r="A154" s="30">
        <v>151</v>
      </c>
      <c r="B154" s="30" t="s">
        <v>290</v>
      </c>
      <c r="C154" s="30" t="s">
        <v>83</v>
      </c>
      <c r="D154" s="30" t="s">
        <v>71</v>
      </c>
      <c r="E154" s="30" t="s">
        <v>289</v>
      </c>
    </row>
    <row r="155" spans="1:5" x14ac:dyDescent="0.2">
      <c r="A155" s="30">
        <v>152</v>
      </c>
      <c r="B155" s="30" t="s">
        <v>291</v>
      </c>
      <c r="C155" s="30" t="s">
        <v>83</v>
      </c>
      <c r="D155" s="30" t="s">
        <v>71</v>
      </c>
      <c r="E155" s="30" t="s">
        <v>289</v>
      </c>
    </row>
    <row r="156" spans="1:5" x14ac:dyDescent="0.2">
      <c r="A156" s="30">
        <v>153</v>
      </c>
      <c r="B156" s="30" t="s">
        <v>292</v>
      </c>
      <c r="C156" s="30" t="s">
        <v>83</v>
      </c>
      <c r="D156" s="30" t="s">
        <v>71</v>
      </c>
      <c r="E156" s="30" t="s">
        <v>289</v>
      </c>
    </row>
    <row r="157" spans="1:5" x14ac:dyDescent="0.2">
      <c r="A157" s="30">
        <v>154</v>
      </c>
      <c r="B157" s="30" t="s">
        <v>293</v>
      </c>
      <c r="C157" s="30" t="s">
        <v>83</v>
      </c>
      <c r="D157" s="30" t="s">
        <v>71</v>
      </c>
      <c r="E157" s="30" t="s">
        <v>289</v>
      </c>
    </row>
    <row r="158" spans="1:5" x14ac:dyDescent="0.2">
      <c r="A158" s="30">
        <v>155</v>
      </c>
      <c r="B158" s="30" t="s">
        <v>294</v>
      </c>
      <c r="C158" s="30" t="s">
        <v>83</v>
      </c>
      <c r="D158" s="30" t="s">
        <v>71</v>
      </c>
      <c r="E158" s="30" t="s">
        <v>289</v>
      </c>
    </row>
    <row r="159" spans="1:5" x14ac:dyDescent="0.2">
      <c r="A159" s="30">
        <v>156</v>
      </c>
      <c r="B159" s="30" t="s">
        <v>295</v>
      </c>
      <c r="C159" s="30" t="s">
        <v>83</v>
      </c>
      <c r="D159" s="30" t="s">
        <v>71</v>
      </c>
      <c r="E159" s="30" t="s">
        <v>296</v>
      </c>
    </row>
    <row r="160" spans="1:5" x14ac:dyDescent="0.2">
      <c r="A160" s="30">
        <v>157</v>
      </c>
      <c r="B160" s="30" t="s">
        <v>297</v>
      </c>
      <c r="C160" s="30" t="s">
        <v>86</v>
      </c>
      <c r="D160" s="30" t="s">
        <v>71</v>
      </c>
      <c r="E160" s="30" t="s">
        <v>298</v>
      </c>
    </row>
    <row r="161" spans="1:5" x14ac:dyDescent="0.2">
      <c r="A161" s="30">
        <v>158</v>
      </c>
      <c r="B161" s="30" t="s">
        <v>299</v>
      </c>
      <c r="C161" s="30" t="s">
        <v>70</v>
      </c>
      <c r="D161" s="30" t="s">
        <v>71</v>
      </c>
      <c r="E161" s="30" t="s">
        <v>273</v>
      </c>
    </row>
    <row r="162" spans="1:5" x14ac:dyDescent="0.2">
      <c r="A162" s="30">
        <v>159</v>
      </c>
      <c r="B162" s="30" t="s">
        <v>300</v>
      </c>
      <c r="C162" s="30" t="s">
        <v>70</v>
      </c>
      <c r="D162" s="30" t="s">
        <v>71</v>
      </c>
      <c r="E162" s="30" t="s">
        <v>273</v>
      </c>
    </row>
    <row r="163" spans="1:5" x14ac:dyDescent="0.2">
      <c r="A163" s="30">
        <v>160</v>
      </c>
      <c r="B163" s="30" t="s">
        <v>301</v>
      </c>
      <c r="C163" s="30" t="s">
        <v>83</v>
      </c>
      <c r="D163" s="30" t="s">
        <v>71</v>
      </c>
      <c r="E163" s="30" t="s">
        <v>273</v>
      </c>
    </row>
    <row r="164" spans="1:5" x14ac:dyDescent="0.2">
      <c r="A164" s="30">
        <v>161</v>
      </c>
      <c r="B164" s="30" t="s">
        <v>302</v>
      </c>
      <c r="C164" s="30" t="s">
        <v>83</v>
      </c>
      <c r="D164" s="30" t="s">
        <v>71</v>
      </c>
      <c r="E164" s="30" t="s">
        <v>273</v>
      </c>
    </row>
    <row r="165" spans="1:5" x14ac:dyDescent="0.2">
      <c r="A165" s="30">
        <v>162</v>
      </c>
      <c r="B165" s="30" t="s">
        <v>303</v>
      </c>
      <c r="C165" s="30" t="s">
        <v>83</v>
      </c>
      <c r="D165" s="30" t="s">
        <v>71</v>
      </c>
      <c r="E165" s="30" t="s">
        <v>273</v>
      </c>
    </row>
    <row r="166" spans="1:5" x14ac:dyDescent="0.2">
      <c r="A166" s="30">
        <v>163</v>
      </c>
      <c r="B166" s="30" t="s">
        <v>304</v>
      </c>
      <c r="C166" s="30" t="s">
        <v>83</v>
      </c>
      <c r="D166" s="30" t="s">
        <v>71</v>
      </c>
      <c r="E166" s="30" t="s">
        <v>273</v>
      </c>
    </row>
    <row r="167" spans="1:5" x14ac:dyDescent="0.2">
      <c r="A167" s="30">
        <v>164</v>
      </c>
      <c r="B167" s="30" t="s">
        <v>305</v>
      </c>
      <c r="C167" s="30" t="s">
        <v>83</v>
      </c>
      <c r="D167" s="30" t="s">
        <v>71</v>
      </c>
      <c r="E167" s="30" t="s">
        <v>273</v>
      </c>
    </row>
    <row r="168" spans="1:5" x14ac:dyDescent="0.2">
      <c r="A168" s="30">
        <v>165</v>
      </c>
      <c r="B168" s="30" t="s">
        <v>306</v>
      </c>
      <c r="C168" s="30" t="s">
        <v>83</v>
      </c>
      <c r="D168" s="30" t="s">
        <v>71</v>
      </c>
      <c r="E168" s="30" t="s">
        <v>273</v>
      </c>
    </row>
    <row r="169" spans="1:5" x14ac:dyDescent="0.2">
      <c r="A169" s="30">
        <v>166</v>
      </c>
      <c r="B169" s="30" t="s">
        <v>307</v>
      </c>
      <c r="C169" s="30" t="s">
        <v>83</v>
      </c>
      <c r="D169" s="30" t="s">
        <v>71</v>
      </c>
      <c r="E169" s="30" t="s">
        <v>273</v>
      </c>
    </row>
    <row r="170" spans="1:5" x14ac:dyDescent="0.2">
      <c r="A170" s="30">
        <v>167</v>
      </c>
      <c r="B170" s="30" t="s">
        <v>308</v>
      </c>
      <c r="C170" s="30" t="s">
        <v>83</v>
      </c>
      <c r="D170" s="30" t="s">
        <v>71</v>
      </c>
      <c r="E170" s="30" t="s">
        <v>273</v>
      </c>
    </row>
    <row r="171" spans="1:5" x14ac:dyDescent="0.2">
      <c r="A171" s="30">
        <v>168</v>
      </c>
      <c r="B171" s="30" t="s">
        <v>309</v>
      </c>
      <c r="C171" s="30" t="s">
        <v>83</v>
      </c>
      <c r="D171" s="30" t="s">
        <v>71</v>
      </c>
      <c r="E171" s="30" t="s">
        <v>273</v>
      </c>
    </row>
    <row r="172" spans="1:5" x14ac:dyDescent="0.2">
      <c r="A172" s="30">
        <v>169</v>
      </c>
      <c r="B172" s="30" t="s">
        <v>310</v>
      </c>
      <c r="C172" s="30" t="s">
        <v>83</v>
      </c>
      <c r="D172" s="30" t="s">
        <v>71</v>
      </c>
      <c r="E172" s="30" t="s">
        <v>273</v>
      </c>
    </row>
    <row r="173" spans="1:5" x14ac:dyDescent="0.2">
      <c r="A173" s="30">
        <v>170</v>
      </c>
      <c r="B173" s="30" t="s">
        <v>311</v>
      </c>
      <c r="C173" s="30" t="s">
        <v>83</v>
      </c>
      <c r="D173" s="30" t="s">
        <v>71</v>
      </c>
      <c r="E173" s="30" t="s">
        <v>312</v>
      </c>
    </row>
    <row r="174" spans="1:5" x14ac:dyDescent="0.2">
      <c r="A174" s="30">
        <v>171</v>
      </c>
      <c r="B174" s="30" t="s">
        <v>313</v>
      </c>
      <c r="C174" s="30" t="s">
        <v>83</v>
      </c>
      <c r="D174" s="30" t="s">
        <v>71</v>
      </c>
      <c r="E174" s="30" t="s">
        <v>273</v>
      </c>
    </row>
    <row r="175" spans="1:5" x14ac:dyDescent="0.2">
      <c r="A175" s="30">
        <v>172</v>
      </c>
      <c r="B175" s="30" t="s">
        <v>314</v>
      </c>
      <c r="C175" s="30" t="s">
        <v>83</v>
      </c>
      <c r="D175" s="30" t="s">
        <v>71</v>
      </c>
      <c r="E175" s="30" t="s">
        <v>273</v>
      </c>
    </row>
    <row r="176" spans="1:5" x14ac:dyDescent="0.2">
      <c r="A176" s="30">
        <v>173</v>
      </c>
      <c r="B176" s="30" t="s">
        <v>315</v>
      </c>
      <c r="C176" s="30" t="s">
        <v>83</v>
      </c>
      <c r="D176" s="30" t="s">
        <v>71</v>
      </c>
      <c r="E176" s="30" t="s">
        <v>273</v>
      </c>
    </row>
    <row r="177" spans="1:5" x14ac:dyDescent="0.2">
      <c r="A177" s="30">
        <v>174</v>
      </c>
      <c r="B177" s="30" t="s">
        <v>316</v>
      </c>
      <c r="C177" s="30" t="s">
        <v>83</v>
      </c>
      <c r="D177" s="30" t="s">
        <v>71</v>
      </c>
      <c r="E177" s="30" t="s">
        <v>273</v>
      </c>
    </row>
    <row r="178" spans="1:5" x14ac:dyDescent="0.2">
      <c r="A178" s="30">
        <v>175</v>
      </c>
      <c r="B178" s="30" t="s">
        <v>317</v>
      </c>
      <c r="C178" s="30" t="s">
        <v>83</v>
      </c>
      <c r="D178" s="30" t="s">
        <v>71</v>
      </c>
      <c r="E178" s="30" t="s">
        <v>318</v>
      </c>
    </row>
    <row r="179" spans="1:5" x14ac:dyDescent="0.2">
      <c r="A179" s="30">
        <v>176</v>
      </c>
      <c r="B179" s="30" t="s">
        <v>319</v>
      </c>
      <c r="C179" s="30" t="s">
        <v>83</v>
      </c>
      <c r="D179" s="30" t="s">
        <v>71</v>
      </c>
      <c r="E179" s="30" t="s">
        <v>320</v>
      </c>
    </row>
    <row r="180" spans="1:5" x14ac:dyDescent="0.2">
      <c r="A180" s="30">
        <v>177</v>
      </c>
      <c r="B180" s="30" t="s">
        <v>321</v>
      </c>
      <c r="C180" s="30" t="s">
        <v>83</v>
      </c>
      <c r="D180" s="30" t="s">
        <v>71</v>
      </c>
      <c r="E180" s="30" t="s">
        <v>289</v>
      </c>
    </row>
    <row r="181" spans="1:5" x14ac:dyDescent="0.2">
      <c r="A181" s="30">
        <v>178</v>
      </c>
      <c r="B181" s="30" t="s">
        <v>322</v>
      </c>
      <c r="C181" s="30" t="s">
        <v>83</v>
      </c>
      <c r="D181" s="30" t="s">
        <v>71</v>
      </c>
      <c r="E181" s="30" t="s">
        <v>289</v>
      </c>
    </row>
    <row r="182" spans="1:5" x14ac:dyDescent="0.2">
      <c r="A182" s="30">
        <v>179</v>
      </c>
      <c r="B182" s="30" t="s">
        <v>323</v>
      </c>
      <c r="C182" s="30" t="s">
        <v>83</v>
      </c>
      <c r="D182" s="30" t="s">
        <v>71</v>
      </c>
      <c r="E182" s="30" t="s">
        <v>289</v>
      </c>
    </row>
    <row r="183" spans="1:5" x14ac:dyDescent="0.2">
      <c r="A183" s="30">
        <v>180</v>
      </c>
      <c r="B183" s="30" t="s">
        <v>324</v>
      </c>
      <c r="C183" s="30" t="s">
        <v>74</v>
      </c>
      <c r="D183" s="30" t="s">
        <v>71</v>
      </c>
      <c r="E183" s="30" t="s">
        <v>325</v>
      </c>
    </row>
    <row r="184" spans="1:5" x14ac:dyDescent="0.2">
      <c r="A184" s="30">
        <v>181</v>
      </c>
      <c r="B184" s="30" t="s">
        <v>326</v>
      </c>
      <c r="C184" s="30" t="s">
        <v>70</v>
      </c>
      <c r="D184" s="30" t="s">
        <v>71</v>
      </c>
      <c r="E184" s="30" t="s">
        <v>327</v>
      </c>
    </row>
    <row r="185" spans="1:5" x14ac:dyDescent="0.2">
      <c r="A185" s="30">
        <v>182</v>
      </c>
      <c r="B185" s="30" t="s">
        <v>328</v>
      </c>
      <c r="C185" s="30" t="s">
        <v>74</v>
      </c>
      <c r="D185" s="30" t="s">
        <v>71</v>
      </c>
      <c r="E185" s="30" t="s">
        <v>329</v>
      </c>
    </row>
    <row r="186" spans="1:5" x14ac:dyDescent="0.2">
      <c r="A186" s="30">
        <v>183</v>
      </c>
      <c r="B186" s="30" t="s">
        <v>330</v>
      </c>
      <c r="C186" s="30" t="s">
        <v>83</v>
      </c>
      <c r="D186" s="30" t="s">
        <v>71</v>
      </c>
      <c r="E186" s="30" t="s">
        <v>331</v>
      </c>
    </row>
    <row r="187" spans="1:5" x14ac:dyDescent="0.2">
      <c r="A187" s="30">
        <v>184</v>
      </c>
      <c r="B187" s="30" t="s">
        <v>332</v>
      </c>
      <c r="C187" s="30" t="s">
        <v>83</v>
      </c>
      <c r="D187" s="30" t="s">
        <v>71</v>
      </c>
      <c r="E187" s="30" t="s">
        <v>333</v>
      </c>
    </row>
    <row r="188" spans="1:5" x14ac:dyDescent="0.2">
      <c r="A188" s="30">
        <v>185</v>
      </c>
      <c r="B188" s="30" t="s">
        <v>334</v>
      </c>
      <c r="C188" s="30" t="s">
        <v>83</v>
      </c>
      <c r="D188" s="30" t="s">
        <v>71</v>
      </c>
      <c r="E188" s="30" t="s">
        <v>333</v>
      </c>
    </row>
    <row r="189" spans="1:5" x14ac:dyDescent="0.2">
      <c r="A189" s="30">
        <v>186</v>
      </c>
      <c r="B189" s="30" t="s">
        <v>335</v>
      </c>
      <c r="C189" s="30" t="s">
        <v>83</v>
      </c>
      <c r="D189" s="30" t="s">
        <v>71</v>
      </c>
      <c r="E189" s="30" t="s">
        <v>333</v>
      </c>
    </row>
    <row r="190" spans="1:5" x14ac:dyDescent="0.2">
      <c r="A190" s="30">
        <v>187</v>
      </c>
      <c r="B190" s="30" t="s">
        <v>336</v>
      </c>
      <c r="C190" s="30" t="s">
        <v>83</v>
      </c>
      <c r="D190" s="30" t="s">
        <v>71</v>
      </c>
      <c r="E190" s="30" t="s">
        <v>333</v>
      </c>
    </row>
    <row r="191" spans="1:5" x14ac:dyDescent="0.2">
      <c r="A191" s="30">
        <v>188</v>
      </c>
      <c r="B191" s="30" t="s">
        <v>337</v>
      </c>
      <c r="C191" s="30" t="s">
        <v>83</v>
      </c>
      <c r="D191" s="30" t="s">
        <v>71</v>
      </c>
      <c r="E191" s="30" t="s">
        <v>333</v>
      </c>
    </row>
    <row r="192" spans="1:5" x14ac:dyDescent="0.2">
      <c r="A192" s="30">
        <v>189</v>
      </c>
      <c r="B192" s="30" t="s">
        <v>338</v>
      </c>
      <c r="C192" s="30" t="s">
        <v>83</v>
      </c>
      <c r="D192" s="30" t="s">
        <v>71</v>
      </c>
      <c r="E192" s="30" t="s">
        <v>333</v>
      </c>
    </row>
    <row r="193" spans="1:5" x14ac:dyDescent="0.2">
      <c r="A193" s="30">
        <v>190</v>
      </c>
      <c r="B193" s="30" t="s">
        <v>339</v>
      </c>
      <c r="C193" s="30" t="s">
        <v>83</v>
      </c>
      <c r="D193" s="30" t="s">
        <v>71</v>
      </c>
      <c r="E193" s="30" t="s">
        <v>340</v>
      </c>
    </row>
    <row r="194" spans="1:5" x14ac:dyDescent="0.2">
      <c r="A194" s="30">
        <v>191</v>
      </c>
      <c r="B194" s="30" t="s">
        <v>341</v>
      </c>
      <c r="C194" s="30" t="s">
        <v>86</v>
      </c>
      <c r="D194" s="30" t="s">
        <v>71</v>
      </c>
      <c r="E194" s="30" t="s">
        <v>342</v>
      </c>
    </row>
    <row r="195" spans="1:5" x14ac:dyDescent="0.2">
      <c r="A195" s="30">
        <v>192</v>
      </c>
      <c r="B195" s="30" t="s">
        <v>343</v>
      </c>
      <c r="C195" s="30" t="s">
        <v>70</v>
      </c>
      <c r="D195" s="30" t="s">
        <v>71</v>
      </c>
      <c r="E195" s="30" t="s">
        <v>312</v>
      </c>
    </row>
    <row r="196" spans="1:5" x14ac:dyDescent="0.2">
      <c r="A196" s="30">
        <v>193</v>
      </c>
      <c r="B196" s="30" t="s">
        <v>344</v>
      </c>
      <c r="C196" s="30" t="s">
        <v>70</v>
      </c>
      <c r="D196" s="30" t="s">
        <v>71</v>
      </c>
      <c r="E196" s="30" t="s">
        <v>312</v>
      </c>
    </row>
    <row r="197" spans="1:5" x14ac:dyDescent="0.2">
      <c r="A197" s="30">
        <v>194</v>
      </c>
      <c r="B197" s="30" t="s">
        <v>345</v>
      </c>
      <c r="C197" s="30" t="s">
        <v>83</v>
      </c>
      <c r="D197" s="30" t="s">
        <v>71</v>
      </c>
      <c r="E197" s="30" t="s">
        <v>312</v>
      </c>
    </row>
    <row r="198" spans="1:5" x14ac:dyDescent="0.2">
      <c r="A198" s="30">
        <v>195</v>
      </c>
      <c r="B198" s="30" t="s">
        <v>346</v>
      </c>
      <c r="C198" s="30" t="s">
        <v>83</v>
      </c>
      <c r="D198" s="30" t="s">
        <v>71</v>
      </c>
      <c r="E198" s="30" t="s">
        <v>312</v>
      </c>
    </row>
    <row r="199" spans="1:5" x14ac:dyDescent="0.2">
      <c r="A199" s="30">
        <v>196</v>
      </c>
      <c r="B199" s="30" t="s">
        <v>347</v>
      </c>
      <c r="C199" s="30" t="s">
        <v>83</v>
      </c>
      <c r="D199" s="30" t="s">
        <v>71</v>
      </c>
      <c r="E199" s="30" t="s">
        <v>312</v>
      </c>
    </row>
    <row r="200" spans="1:5" x14ac:dyDescent="0.2">
      <c r="A200" s="30">
        <v>197</v>
      </c>
      <c r="B200" s="30" t="s">
        <v>348</v>
      </c>
      <c r="C200" s="30" t="s">
        <v>83</v>
      </c>
      <c r="D200" s="30" t="s">
        <v>71</v>
      </c>
      <c r="E200" s="30" t="s">
        <v>312</v>
      </c>
    </row>
    <row r="201" spans="1:5" x14ac:dyDescent="0.2">
      <c r="A201" s="30">
        <v>198</v>
      </c>
      <c r="B201" s="30" t="s">
        <v>349</v>
      </c>
      <c r="C201" s="30" t="s">
        <v>83</v>
      </c>
      <c r="D201" s="30" t="s">
        <v>71</v>
      </c>
      <c r="E201" s="30" t="s">
        <v>312</v>
      </c>
    </row>
    <row r="202" spans="1:5" x14ac:dyDescent="0.2">
      <c r="A202" s="30">
        <v>199</v>
      </c>
      <c r="B202" s="30" t="s">
        <v>350</v>
      </c>
      <c r="C202" s="30" t="s">
        <v>83</v>
      </c>
      <c r="D202" s="30" t="s">
        <v>71</v>
      </c>
      <c r="E202" s="30" t="s">
        <v>312</v>
      </c>
    </row>
    <row r="203" spans="1:5" x14ac:dyDescent="0.2">
      <c r="A203" s="30">
        <v>200</v>
      </c>
      <c r="B203" s="30" t="s">
        <v>351</v>
      </c>
      <c r="C203" s="30" t="s">
        <v>83</v>
      </c>
      <c r="D203" s="30" t="s">
        <v>71</v>
      </c>
      <c r="E203" s="30" t="s">
        <v>312</v>
      </c>
    </row>
    <row r="204" spans="1:5" x14ac:dyDescent="0.2">
      <c r="A204" s="30">
        <v>201</v>
      </c>
      <c r="B204" s="30" t="s">
        <v>352</v>
      </c>
      <c r="C204" s="30" t="s">
        <v>83</v>
      </c>
      <c r="D204" s="30" t="s">
        <v>71</v>
      </c>
      <c r="E204" s="30" t="s">
        <v>312</v>
      </c>
    </row>
    <row r="205" spans="1:5" x14ac:dyDescent="0.2">
      <c r="A205" s="30">
        <v>202</v>
      </c>
      <c r="B205" s="30" t="s">
        <v>353</v>
      </c>
      <c r="C205" s="30" t="s">
        <v>83</v>
      </c>
      <c r="D205" s="30" t="s">
        <v>71</v>
      </c>
      <c r="E205" s="30" t="s">
        <v>312</v>
      </c>
    </row>
    <row r="206" spans="1:5" x14ac:dyDescent="0.2">
      <c r="A206" s="30">
        <v>203</v>
      </c>
      <c r="B206" s="30" t="s">
        <v>354</v>
      </c>
      <c r="C206" s="30" t="s">
        <v>83</v>
      </c>
      <c r="D206" s="30" t="s">
        <v>71</v>
      </c>
      <c r="E206" s="30" t="s">
        <v>312</v>
      </c>
    </row>
    <row r="207" spans="1:5" x14ac:dyDescent="0.2">
      <c r="A207" s="30">
        <v>204</v>
      </c>
      <c r="B207" s="30" t="s">
        <v>355</v>
      </c>
      <c r="C207" s="30" t="s">
        <v>83</v>
      </c>
      <c r="D207" s="30" t="s">
        <v>71</v>
      </c>
      <c r="E207" s="30" t="s">
        <v>312</v>
      </c>
    </row>
    <row r="208" spans="1:5" x14ac:dyDescent="0.2">
      <c r="A208" s="30">
        <v>205</v>
      </c>
      <c r="B208" s="30" t="s">
        <v>356</v>
      </c>
      <c r="C208" s="30" t="s">
        <v>168</v>
      </c>
      <c r="D208" s="30" t="s">
        <v>71</v>
      </c>
      <c r="E208" s="30" t="s">
        <v>357</v>
      </c>
    </row>
    <row r="209" spans="1:5" x14ac:dyDescent="0.2">
      <c r="A209" s="30">
        <v>206</v>
      </c>
      <c r="B209" s="30" t="s">
        <v>358</v>
      </c>
      <c r="C209" s="30" t="s">
        <v>70</v>
      </c>
      <c r="D209" s="30" t="s">
        <v>71</v>
      </c>
      <c r="E209" s="30" t="s">
        <v>359</v>
      </c>
    </row>
    <row r="210" spans="1:5" x14ac:dyDescent="0.2">
      <c r="A210" s="30">
        <v>207</v>
      </c>
      <c r="B210" s="30" t="s">
        <v>360</v>
      </c>
      <c r="C210" s="30" t="s">
        <v>83</v>
      </c>
      <c r="D210" s="30" t="s">
        <v>71</v>
      </c>
      <c r="E210" s="30" t="s">
        <v>361</v>
      </c>
    </row>
    <row r="211" spans="1:5" x14ac:dyDescent="0.2">
      <c r="A211" s="30">
        <v>208</v>
      </c>
      <c r="B211" s="30" t="s">
        <v>362</v>
      </c>
      <c r="C211" s="30" t="s">
        <v>83</v>
      </c>
      <c r="D211" s="30" t="s">
        <v>71</v>
      </c>
      <c r="E211" s="30" t="s">
        <v>312</v>
      </c>
    </row>
    <row r="212" spans="1:5" x14ac:dyDescent="0.2">
      <c r="A212" s="30">
        <v>209</v>
      </c>
      <c r="B212" s="30" t="s">
        <v>363</v>
      </c>
      <c r="C212" s="30" t="s">
        <v>83</v>
      </c>
      <c r="D212" s="30" t="s">
        <v>71</v>
      </c>
      <c r="E212" s="30" t="s">
        <v>312</v>
      </c>
    </row>
    <row r="213" spans="1:5" x14ac:dyDescent="0.2">
      <c r="A213" s="30">
        <v>210</v>
      </c>
      <c r="B213" s="30" t="s">
        <v>364</v>
      </c>
      <c r="C213" s="30" t="s">
        <v>83</v>
      </c>
      <c r="D213" s="30" t="s">
        <v>71</v>
      </c>
      <c r="E213" s="30" t="s">
        <v>312</v>
      </c>
    </row>
    <row r="214" spans="1:5" x14ac:dyDescent="0.2">
      <c r="A214" s="30">
        <v>211</v>
      </c>
      <c r="B214" s="30" t="s">
        <v>365</v>
      </c>
      <c r="C214" s="30" t="s">
        <v>83</v>
      </c>
      <c r="D214" s="30" t="s">
        <v>71</v>
      </c>
      <c r="E214" s="30" t="s">
        <v>312</v>
      </c>
    </row>
    <row r="215" spans="1:5" x14ac:dyDescent="0.2">
      <c r="A215" s="30">
        <v>212</v>
      </c>
      <c r="B215" s="30" t="s">
        <v>366</v>
      </c>
      <c r="C215" s="30" t="s">
        <v>83</v>
      </c>
      <c r="D215" s="30" t="s">
        <v>71</v>
      </c>
      <c r="E215" s="30" t="s">
        <v>179</v>
      </c>
    </row>
    <row r="216" spans="1:5" x14ac:dyDescent="0.2">
      <c r="A216" s="30">
        <v>213</v>
      </c>
      <c r="B216" s="30" t="s">
        <v>367</v>
      </c>
      <c r="C216" s="30" t="s">
        <v>83</v>
      </c>
      <c r="D216" s="30" t="s">
        <v>71</v>
      </c>
      <c r="E216" s="30" t="s">
        <v>333</v>
      </c>
    </row>
    <row r="217" spans="1:5" x14ac:dyDescent="0.2">
      <c r="A217" s="30">
        <v>214</v>
      </c>
      <c r="B217" s="30" t="s">
        <v>368</v>
      </c>
      <c r="C217" s="30" t="s">
        <v>83</v>
      </c>
      <c r="D217" s="30" t="s">
        <v>71</v>
      </c>
      <c r="E217" s="30" t="s">
        <v>333</v>
      </c>
    </row>
    <row r="218" spans="1:5" x14ac:dyDescent="0.2">
      <c r="A218" s="30">
        <v>215</v>
      </c>
      <c r="B218" s="30" t="s">
        <v>369</v>
      </c>
      <c r="C218" s="30" t="s">
        <v>83</v>
      </c>
      <c r="D218" s="30" t="s">
        <v>71</v>
      </c>
      <c r="E218" s="30" t="s">
        <v>333</v>
      </c>
    </row>
    <row r="219" spans="1:5" x14ac:dyDescent="0.2">
      <c r="A219" s="30">
        <v>216</v>
      </c>
      <c r="B219" s="30" t="s">
        <v>370</v>
      </c>
      <c r="C219" s="30" t="s">
        <v>83</v>
      </c>
      <c r="D219" s="30" t="s">
        <v>71</v>
      </c>
      <c r="E219" s="30" t="s">
        <v>333</v>
      </c>
    </row>
    <row r="220" spans="1:5" x14ac:dyDescent="0.2">
      <c r="A220" s="30">
        <v>217</v>
      </c>
      <c r="B220" s="30" t="s">
        <v>371</v>
      </c>
      <c r="C220" s="30" t="s">
        <v>74</v>
      </c>
      <c r="D220" s="30" t="s">
        <v>71</v>
      </c>
      <c r="E220" s="30" t="s">
        <v>372</v>
      </c>
    </row>
    <row r="221" spans="1:5" x14ac:dyDescent="0.2">
      <c r="A221" s="30">
        <v>218</v>
      </c>
      <c r="B221" s="30" t="s">
        <v>373</v>
      </c>
      <c r="C221" s="30" t="s">
        <v>74</v>
      </c>
      <c r="D221" s="30" t="s">
        <v>71</v>
      </c>
      <c r="E221" s="30" t="s">
        <v>374</v>
      </c>
    </row>
    <row r="222" spans="1:5" x14ac:dyDescent="0.2">
      <c r="A222" s="30">
        <v>219</v>
      </c>
      <c r="B222" s="30" t="s">
        <v>375</v>
      </c>
      <c r="C222" s="30" t="s">
        <v>83</v>
      </c>
      <c r="D222" s="30" t="s">
        <v>71</v>
      </c>
      <c r="E222" s="30" t="s">
        <v>376</v>
      </c>
    </row>
    <row r="223" spans="1:5" x14ac:dyDescent="0.2">
      <c r="A223" s="30">
        <v>220</v>
      </c>
      <c r="B223" s="30" t="s">
        <v>377</v>
      </c>
      <c r="C223" s="30" t="s">
        <v>83</v>
      </c>
      <c r="D223" s="30" t="s">
        <v>71</v>
      </c>
      <c r="E223" s="30" t="s">
        <v>378</v>
      </c>
    </row>
    <row r="224" spans="1:5" x14ac:dyDescent="0.2">
      <c r="A224" s="30">
        <v>221</v>
      </c>
      <c r="B224" s="30" t="s">
        <v>379</v>
      </c>
      <c r="C224" s="30" t="s">
        <v>83</v>
      </c>
      <c r="D224" s="30" t="s">
        <v>71</v>
      </c>
      <c r="E224" s="30" t="s">
        <v>378</v>
      </c>
    </row>
    <row r="225" spans="1:5" x14ac:dyDescent="0.2">
      <c r="A225" s="30">
        <v>222</v>
      </c>
      <c r="B225" s="30" t="s">
        <v>380</v>
      </c>
      <c r="C225" s="30" t="s">
        <v>83</v>
      </c>
      <c r="D225" s="30" t="s">
        <v>71</v>
      </c>
      <c r="E225" s="30" t="s">
        <v>378</v>
      </c>
    </row>
    <row r="226" spans="1:5" x14ac:dyDescent="0.2">
      <c r="A226" s="30">
        <v>223</v>
      </c>
      <c r="B226" s="30" t="s">
        <v>381</v>
      </c>
      <c r="C226" s="30" t="s">
        <v>83</v>
      </c>
      <c r="D226" s="30" t="s">
        <v>71</v>
      </c>
      <c r="E226" s="30" t="s">
        <v>378</v>
      </c>
    </row>
    <row r="227" spans="1:5" x14ac:dyDescent="0.2">
      <c r="A227" s="30">
        <v>224</v>
      </c>
      <c r="B227" s="30" t="s">
        <v>382</v>
      </c>
      <c r="C227" s="30" t="s">
        <v>83</v>
      </c>
      <c r="D227" s="30" t="s">
        <v>71</v>
      </c>
      <c r="E227" s="30" t="s">
        <v>378</v>
      </c>
    </row>
    <row r="228" spans="1:5" x14ac:dyDescent="0.2">
      <c r="A228" s="30">
        <v>225</v>
      </c>
      <c r="B228" s="30" t="s">
        <v>383</v>
      </c>
      <c r="C228" s="30" t="s">
        <v>83</v>
      </c>
      <c r="D228" s="30" t="s">
        <v>71</v>
      </c>
      <c r="E228" s="30" t="s">
        <v>378</v>
      </c>
    </row>
    <row r="229" spans="1:5" x14ac:dyDescent="0.2">
      <c r="A229" s="30">
        <v>226</v>
      </c>
      <c r="B229" s="30" t="s">
        <v>384</v>
      </c>
      <c r="C229" s="30" t="s">
        <v>83</v>
      </c>
      <c r="D229" s="30" t="s">
        <v>71</v>
      </c>
      <c r="E229" s="30" t="s">
        <v>378</v>
      </c>
    </row>
    <row r="230" spans="1:5" x14ac:dyDescent="0.2">
      <c r="A230" s="30">
        <v>227</v>
      </c>
      <c r="B230" s="30" t="s">
        <v>385</v>
      </c>
      <c r="C230" s="30" t="s">
        <v>83</v>
      </c>
      <c r="D230" s="30" t="s">
        <v>71</v>
      </c>
      <c r="E230" s="30" t="s">
        <v>386</v>
      </c>
    </row>
    <row r="231" spans="1:5" x14ac:dyDescent="0.2">
      <c r="A231" s="30">
        <v>228</v>
      </c>
      <c r="B231" s="30" t="s">
        <v>387</v>
      </c>
      <c r="C231" s="30" t="s">
        <v>86</v>
      </c>
      <c r="D231" s="30" t="s">
        <v>71</v>
      </c>
      <c r="E231" s="30" t="s">
        <v>388</v>
      </c>
    </row>
    <row r="232" spans="1:5" x14ac:dyDescent="0.2">
      <c r="A232" s="30">
        <v>229</v>
      </c>
      <c r="B232" s="30" t="s">
        <v>389</v>
      </c>
      <c r="C232" s="30" t="s">
        <v>70</v>
      </c>
      <c r="D232" s="30" t="s">
        <v>71</v>
      </c>
      <c r="E232" s="30" t="s">
        <v>361</v>
      </c>
    </row>
    <row r="233" spans="1:5" x14ac:dyDescent="0.2">
      <c r="A233" s="30">
        <v>230</v>
      </c>
      <c r="B233" s="30" t="s">
        <v>390</v>
      </c>
      <c r="C233" s="30" t="s">
        <v>70</v>
      </c>
      <c r="D233" s="30" t="s">
        <v>71</v>
      </c>
      <c r="E233" s="30" t="s">
        <v>361</v>
      </c>
    </row>
    <row r="234" spans="1:5" x14ac:dyDescent="0.2">
      <c r="A234" s="30">
        <v>231</v>
      </c>
      <c r="B234" s="30" t="s">
        <v>391</v>
      </c>
      <c r="C234" s="30" t="s">
        <v>83</v>
      </c>
      <c r="D234" s="30" t="s">
        <v>71</v>
      </c>
      <c r="E234" s="30" t="s">
        <v>361</v>
      </c>
    </row>
    <row r="235" spans="1:5" x14ac:dyDescent="0.2">
      <c r="A235" s="30">
        <v>232</v>
      </c>
      <c r="B235" s="30" t="s">
        <v>392</v>
      </c>
      <c r="C235" s="30" t="s">
        <v>83</v>
      </c>
      <c r="D235" s="30" t="s">
        <v>71</v>
      </c>
      <c r="E235" s="30" t="s">
        <v>361</v>
      </c>
    </row>
    <row r="236" spans="1:5" x14ac:dyDescent="0.2">
      <c r="A236" s="30">
        <v>233</v>
      </c>
      <c r="B236" s="30" t="s">
        <v>393</v>
      </c>
      <c r="C236" s="30" t="s">
        <v>83</v>
      </c>
      <c r="D236" s="30" t="s">
        <v>71</v>
      </c>
      <c r="E236" s="30" t="s">
        <v>361</v>
      </c>
    </row>
    <row r="237" spans="1:5" x14ac:dyDescent="0.2">
      <c r="A237" s="30">
        <v>234</v>
      </c>
      <c r="B237" s="30" t="s">
        <v>394</v>
      </c>
      <c r="C237" s="30" t="s">
        <v>83</v>
      </c>
      <c r="D237" s="30" t="s">
        <v>71</v>
      </c>
      <c r="E237" s="30" t="s">
        <v>361</v>
      </c>
    </row>
    <row r="238" spans="1:5" x14ac:dyDescent="0.2">
      <c r="A238" s="30">
        <v>235</v>
      </c>
      <c r="B238" s="30" t="s">
        <v>395</v>
      </c>
      <c r="C238" s="30" t="s">
        <v>83</v>
      </c>
      <c r="D238" s="30" t="s">
        <v>71</v>
      </c>
      <c r="E238" s="30" t="s">
        <v>361</v>
      </c>
    </row>
    <row r="239" spans="1:5" x14ac:dyDescent="0.2">
      <c r="A239" s="30">
        <v>236</v>
      </c>
      <c r="B239" s="30" t="s">
        <v>396</v>
      </c>
      <c r="C239" s="30" t="s">
        <v>83</v>
      </c>
      <c r="D239" s="30" t="s">
        <v>71</v>
      </c>
      <c r="E239" s="30" t="s">
        <v>361</v>
      </c>
    </row>
    <row r="240" spans="1:5" x14ac:dyDescent="0.2">
      <c r="A240" s="30">
        <v>237</v>
      </c>
      <c r="B240" s="30" t="s">
        <v>397</v>
      </c>
      <c r="C240" s="30" t="s">
        <v>83</v>
      </c>
      <c r="D240" s="30" t="s">
        <v>71</v>
      </c>
      <c r="E240" s="30" t="s">
        <v>361</v>
      </c>
    </row>
    <row r="241" spans="1:5" x14ac:dyDescent="0.2">
      <c r="A241" s="30">
        <v>238</v>
      </c>
      <c r="B241" s="30" t="s">
        <v>398</v>
      </c>
      <c r="C241" s="30" t="s">
        <v>83</v>
      </c>
      <c r="D241" s="30" t="s">
        <v>71</v>
      </c>
      <c r="E241" s="30" t="s">
        <v>361</v>
      </c>
    </row>
    <row r="242" spans="1:5" x14ac:dyDescent="0.2">
      <c r="A242" s="30">
        <v>239</v>
      </c>
      <c r="B242" s="30" t="s">
        <v>399</v>
      </c>
      <c r="C242" s="30" t="s">
        <v>83</v>
      </c>
      <c r="D242" s="30" t="s">
        <v>71</v>
      </c>
      <c r="E242" s="30" t="s">
        <v>361</v>
      </c>
    </row>
    <row r="243" spans="1:5" x14ac:dyDescent="0.2">
      <c r="A243" s="30">
        <v>240</v>
      </c>
      <c r="B243" s="30" t="s">
        <v>400</v>
      </c>
      <c r="C243" s="30" t="s">
        <v>83</v>
      </c>
      <c r="D243" s="30" t="s">
        <v>71</v>
      </c>
      <c r="E243" s="30" t="s">
        <v>361</v>
      </c>
    </row>
    <row r="244" spans="1:5" x14ac:dyDescent="0.2">
      <c r="A244" s="30">
        <v>241</v>
      </c>
      <c r="B244" s="30" t="s">
        <v>401</v>
      </c>
      <c r="C244" s="30" t="s">
        <v>83</v>
      </c>
      <c r="D244" s="30" t="s">
        <v>71</v>
      </c>
      <c r="E244" s="30" t="s">
        <v>361</v>
      </c>
    </row>
    <row r="245" spans="1:5" x14ac:dyDescent="0.2">
      <c r="A245" s="30">
        <v>242</v>
      </c>
      <c r="B245" s="30" t="s">
        <v>402</v>
      </c>
      <c r="C245" s="30" t="s">
        <v>83</v>
      </c>
      <c r="D245" s="30" t="s">
        <v>71</v>
      </c>
      <c r="E245" s="30" t="s">
        <v>361</v>
      </c>
    </row>
    <row r="246" spans="1:5" x14ac:dyDescent="0.2">
      <c r="A246" s="30">
        <v>243</v>
      </c>
      <c r="B246" s="30" t="s">
        <v>403</v>
      </c>
      <c r="C246" s="30" t="s">
        <v>168</v>
      </c>
      <c r="D246" s="30" t="s">
        <v>71</v>
      </c>
      <c r="E246" s="30" t="s">
        <v>404</v>
      </c>
    </row>
    <row r="247" spans="1:5" x14ac:dyDescent="0.2">
      <c r="A247" s="30">
        <v>244</v>
      </c>
      <c r="B247" s="30" t="s">
        <v>405</v>
      </c>
      <c r="C247" s="30" t="s">
        <v>70</v>
      </c>
      <c r="D247" s="30" t="s">
        <v>71</v>
      </c>
      <c r="E247" s="30" t="s">
        <v>406</v>
      </c>
    </row>
    <row r="248" spans="1:5" x14ac:dyDescent="0.2">
      <c r="A248" s="30">
        <v>245</v>
      </c>
      <c r="B248" s="30" t="s">
        <v>407</v>
      </c>
      <c r="C248" s="30" t="s">
        <v>83</v>
      </c>
      <c r="D248" s="30" t="s">
        <v>71</v>
      </c>
      <c r="E248" s="30" t="s">
        <v>408</v>
      </c>
    </row>
    <row r="249" spans="1:5" x14ac:dyDescent="0.2">
      <c r="A249" s="30">
        <v>246</v>
      </c>
      <c r="B249" s="30" t="s">
        <v>409</v>
      </c>
      <c r="C249" s="30" t="s">
        <v>83</v>
      </c>
      <c r="D249" s="30" t="s">
        <v>71</v>
      </c>
      <c r="E249" s="30" t="s">
        <v>361</v>
      </c>
    </row>
    <row r="250" spans="1:5" x14ac:dyDescent="0.2">
      <c r="A250" s="30">
        <v>247</v>
      </c>
      <c r="B250" s="30" t="s">
        <v>410</v>
      </c>
      <c r="C250" s="30" t="s">
        <v>83</v>
      </c>
      <c r="D250" s="30" t="s">
        <v>71</v>
      </c>
      <c r="E250" s="30" t="s">
        <v>361</v>
      </c>
    </row>
    <row r="251" spans="1:5" x14ac:dyDescent="0.2">
      <c r="A251" s="30">
        <v>248</v>
      </c>
      <c r="B251" s="30" t="s">
        <v>411</v>
      </c>
      <c r="C251" s="30" t="s">
        <v>168</v>
      </c>
      <c r="D251" s="30" t="s">
        <v>71</v>
      </c>
      <c r="E251" s="30" t="s">
        <v>412</v>
      </c>
    </row>
    <row r="252" spans="1:5" x14ac:dyDescent="0.2">
      <c r="A252" s="30">
        <v>249</v>
      </c>
      <c r="B252" s="30" t="s">
        <v>413</v>
      </c>
      <c r="C252" s="30" t="s">
        <v>83</v>
      </c>
      <c r="D252" s="30" t="s">
        <v>71</v>
      </c>
      <c r="E252" s="30" t="s">
        <v>414</v>
      </c>
    </row>
    <row r="253" spans="1:5" x14ac:dyDescent="0.2">
      <c r="A253" s="30">
        <v>250</v>
      </c>
      <c r="B253" s="30" t="s">
        <v>415</v>
      </c>
      <c r="C253" s="30" t="s">
        <v>83</v>
      </c>
      <c r="D253" s="30" t="s">
        <v>71</v>
      </c>
      <c r="E253" s="30" t="s">
        <v>414</v>
      </c>
    </row>
    <row r="254" spans="1:5" x14ac:dyDescent="0.2">
      <c r="A254" s="30">
        <v>251</v>
      </c>
      <c r="B254" s="30" t="s">
        <v>416</v>
      </c>
      <c r="C254" s="30" t="s">
        <v>83</v>
      </c>
      <c r="D254" s="30" t="s">
        <v>71</v>
      </c>
      <c r="E254" s="30" t="s">
        <v>414</v>
      </c>
    </row>
    <row r="255" spans="1:5" x14ac:dyDescent="0.2">
      <c r="A255" s="30">
        <v>252</v>
      </c>
      <c r="B255" s="30" t="s">
        <v>417</v>
      </c>
      <c r="C255" s="30" t="s">
        <v>168</v>
      </c>
      <c r="D255" s="30" t="s">
        <v>71</v>
      </c>
      <c r="E255" s="30" t="s">
        <v>412</v>
      </c>
    </row>
    <row r="256" spans="1:5" x14ac:dyDescent="0.2">
      <c r="A256" s="30">
        <v>253</v>
      </c>
      <c r="B256" s="30" t="s">
        <v>418</v>
      </c>
      <c r="C256" s="30" t="s">
        <v>83</v>
      </c>
      <c r="D256" s="30" t="s">
        <v>71</v>
      </c>
      <c r="E256" s="30" t="s">
        <v>419</v>
      </c>
    </row>
    <row r="257" spans="1:5" x14ac:dyDescent="0.2">
      <c r="A257" s="30">
        <v>254</v>
      </c>
      <c r="B257" s="30" t="s">
        <v>420</v>
      </c>
      <c r="C257" s="30" t="s">
        <v>83</v>
      </c>
      <c r="D257" s="30" t="s">
        <v>71</v>
      </c>
      <c r="E257" s="30" t="s">
        <v>421</v>
      </c>
    </row>
    <row r="258" spans="1:5" x14ac:dyDescent="0.2">
      <c r="A258" s="30">
        <v>255</v>
      </c>
      <c r="B258" s="30" t="s">
        <v>422</v>
      </c>
      <c r="C258" s="30" t="s">
        <v>83</v>
      </c>
      <c r="D258" s="30" t="s">
        <v>71</v>
      </c>
      <c r="E258" s="30" t="s">
        <v>421</v>
      </c>
    </row>
    <row r="259" spans="1:5" x14ac:dyDescent="0.2">
      <c r="A259" s="30">
        <v>256</v>
      </c>
      <c r="B259" s="30" t="s">
        <v>423</v>
      </c>
      <c r="C259" s="30" t="s">
        <v>83</v>
      </c>
      <c r="D259" s="30" t="s">
        <v>71</v>
      </c>
      <c r="E259" s="30" t="s">
        <v>421</v>
      </c>
    </row>
    <row r="260" spans="1:5" x14ac:dyDescent="0.2">
      <c r="A260" s="30">
        <v>257</v>
      </c>
      <c r="B260" s="30" t="s">
        <v>424</v>
      </c>
      <c r="C260" s="30" t="s">
        <v>83</v>
      </c>
      <c r="D260" s="30" t="s">
        <v>71</v>
      </c>
      <c r="E260" s="30" t="s">
        <v>421</v>
      </c>
    </row>
    <row r="261" spans="1:5" x14ac:dyDescent="0.2">
      <c r="A261" s="30">
        <v>258</v>
      </c>
      <c r="B261" s="30" t="s">
        <v>425</v>
      </c>
      <c r="C261" s="30" t="s">
        <v>83</v>
      </c>
      <c r="D261" s="30" t="s">
        <v>71</v>
      </c>
      <c r="E261" s="30" t="s">
        <v>421</v>
      </c>
    </row>
    <row r="262" spans="1:5" x14ac:dyDescent="0.2">
      <c r="A262" s="30">
        <v>259</v>
      </c>
      <c r="B262" s="30" t="s">
        <v>426</v>
      </c>
      <c r="C262" s="30" t="s">
        <v>83</v>
      </c>
      <c r="D262" s="30" t="s">
        <v>71</v>
      </c>
      <c r="E262" s="30" t="s">
        <v>421</v>
      </c>
    </row>
    <row r="263" spans="1:5" x14ac:dyDescent="0.2">
      <c r="A263" s="30">
        <v>260</v>
      </c>
      <c r="B263" s="30" t="s">
        <v>427</v>
      </c>
      <c r="C263" s="30" t="s">
        <v>74</v>
      </c>
      <c r="D263" s="30" t="s">
        <v>71</v>
      </c>
      <c r="E263" s="30" t="s">
        <v>428</v>
      </c>
    </row>
    <row r="264" spans="1:5" x14ac:dyDescent="0.2">
      <c r="A264" s="30">
        <v>261</v>
      </c>
      <c r="B264" s="30" t="s">
        <v>429</v>
      </c>
      <c r="C264" s="30" t="s">
        <v>74</v>
      </c>
      <c r="D264" s="30" t="s">
        <v>71</v>
      </c>
      <c r="E264" s="30" t="s">
        <v>430</v>
      </c>
    </row>
    <row r="265" spans="1:5" x14ac:dyDescent="0.2">
      <c r="A265" s="30">
        <v>262</v>
      </c>
      <c r="B265" s="30" t="s">
        <v>431</v>
      </c>
      <c r="C265" s="30" t="s">
        <v>83</v>
      </c>
      <c r="D265" s="30" t="s">
        <v>71</v>
      </c>
      <c r="E265" s="30" t="s">
        <v>432</v>
      </c>
    </row>
    <row r="266" spans="1:5" x14ac:dyDescent="0.2">
      <c r="A266" s="30">
        <v>263</v>
      </c>
      <c r="B266" s="30" t="s">
        <v>433</v>
      </c>
      <c r="C266" s="30" t="s">
        <v>83</v>
      </c>
      <c r="D266" s="30" t="s">
        <v>71</v>
      </c>
      <c r="E266" s="30" t="s">
        <v>434</v>
      </c>
    </row>
    <row r="267" spans="1:5" x14ac:dyDescent="0.2">
      <c r="A267" s="30">
        <v>264</v>
      </c>
      <c r="B267" s="30" t="s">
        <v>435</v>
      </c>
      <c r="C267" s="30" t="s">
        <v>83</v>
      </c>
      <c r="D267" s="30" t="s">
        <v>71</v>
      </c>
      <c r="E267" s="30" t="s">
        <v>434</v>
      </c>
    </row>
    <row r="268" spans="1:5" x14ac:dyDescent="0.2">
      <c r="A268" s="30">
        <v>265</v>
      </c>
      <c r="B268" s="30" t="s">
        <v>436</v>
      </c>
      <c r="C268" s="30" t="s">
        <v>83</v>
      </c>
      <c r="D268" s="30" t="s">
        <v>71</v>
      </c>
      <c r="E268" s="30" t="s">
        <v>434</v>
      </c>
    </row>
    <row r="269" spans="1:5" x14ac:dyDescent="0.2">
      <c r="A269" s="30">
        <v>266</v>
      </c>
      <c r="B269" s="30" t="s">
        <v>437</v>
      </c>
      <c r="C269" s="30" t="s">
        <v>83</v>
      </c>
      <c r="D269" s="30" t="s">
        <v>71</v>
      </c>
      <c r="E269" s="30" t="s">
        <v>434</v>
      </c>
    </row>
    <row r="270" spans="1:5" x14ac:dyDescent="0.2">
      <c r="A270" s="30">
        <v>267</v>
      </c>
      <c r="B270" s="30" t="s">
        <v>438</v>
      </c>
      <c r="C270" s="30" t="s">
        <v>83</v>
      </c>
      <c r="D270" s="30" t="s">
        <v>71</v>
      </c>
      <c r="E270" s="30" t="s">
        <v>434</v>
      </c>
    </row>
    <row r="271" spans="1:5" x14ac:dyDescent="0.2">
      <c r="A271" s="30">
        <v>268</v>
      </c>
      <c r="B271" s="30" t="s">
        <v>439</v>
      </c>
      <c r="C271" s="30" t="s">
        <v>83</v>
      </c>
      <c r="D271" s="30" t="s">
        <v>71</v>
      </c>
      <c r="E271" s="30" t="s">
        <v>434</v>
      </c>
    </row>
    <row r="272" spans="1:5" x14ac:dyDescent="0.2">
      <c r="A272" s="30">
        <v>269</v>
      </c>
      <c r="B272" s="30" t="s">
        <v>440</v>
      </c>
      <c r="C272" s="30" t="s">
        <v>83</v>
      </c>
      <c r="D272" s="30" t="s">
        <v>71</v>
      </c>
      <c r="E272" s="30" t="s">
        <v>434</v>
      </c>
    </row>
    <row r="273" spans="1:5" x14ac:dyDescent="0.2">
      <c r="A273" s="30">
        <v>270</v>
      </c>
      <c r="B273" s="30" t="s">
        <v>441</v>
      </c>
      <c r="C273" s="30" t="s">
        <v>83</v>
      </c>
      <c r="D273" s="30" t="s">
        <v>71</v>
      </c>
      <c r="E273" s="30" t="s">
        <v>442</v>
      </c>
    </row>
    <row r="274" spans="1:5" x14ac:dyDescent="0.2">
      <c r="A274" s="30">
        <v>271</v>
      </c>
      <c r="B274" s="30" t="s">
        <v>443</v>
      </c>
      <c r="C274" s="30" t="s">
        <v>86</v>
      </c>
      <c r="D274" s="30" t="s">
        <v>71</v>
      </c>
      <c r="E274" s="30" t="s">
        <v>444</v>
      </c>
    </row>
    <row r="275" spans="1:5" x14ac:dyDescent="0.2">
      <c r="A275" s="30">
        <v>272</v>
      </c>
      <c r="B275" s="30" t="s">
        <v>445</v>
      </c>
      <c r="C275" s="30" t="s">
        <v>70</v>
      </c>
      <c r="D275" s="30" t="s">
        <v>71</v>
      </c>
      <c r="E275" s="30" t="s">
        <v>408</v>
      </c>
    </row>
    <row r="276" spans="1:5" x14ac:dyDescent="0.2">
      <c r="A276" s="30">
        <v>273</v>
      </c>
      <c r="B276" s="30" t="s">
        <v>446</v>
      </c>
      <c r="C276" s="30" t="s">
        <v>70</v>
      </c>
      <c r="D276" s="30" t="s">
        <v>71</v>
      </c>
      <c r="E276" s="30" t="s">
        <v>408</v>
      </c>
    </row>
    <row r="277" spans="1:5" x14ac:dyDescent="0.2">
      <c r="A277" s="30">
        <v>274</v>
      </c>
      <c r="B277" s="30" t="s">
        <v>447</v>
      </c>
      <c r="C277" s="30" t="s">
        <v>83</v>
      </c>
      <c r="D277" s="30" t="s">
        <v>71</v>
      </c>
      <c r="E277" s="30" t="s">
        <v>408</v>
      </c>
    </row>
    <row r="278" spans="1:5" x14ac:dyDescent="0.2">
      <c r="A278" s="30">
        <v>275</v>
      </c>
      <c r="B278" s="30" t="s">
        <v>448</v>
      </c>
      <c r="C278" s="30" t="s">
        <v>83</v>
      </c>
      <c r="D278" s="30" t="s">
        <v>71</v>
      </c>
      <c r="E278" s="30" t="s">
        <v>408</v>
      </c>
    </row>
    <row r="279" spans="1:5" x14ac:dyDescent="0.2">
      <c r="A279" s="30">
        <v>276</v>
      </c>
      <c r="B279" s="30" t="s">
        <v>449</v>
      </c>
      <c r="C279" s="30" t="s">
        <v>83</v>
      </c>
      <c r="D279" s="30" t="s">
        <v>71</v>
      </c>
      <c r="E279" s="30" t="s">
        <v>408</v>
      </c>
    </row>
    <row r="280" spans="1:5" x14ac:dyDescent="0.2">
      <c r="A280" s="30">
        <v>277</v>
      </c>
      <c r="B280" s="30" t="s">
        <v>450</v>
      </c>
      <c r="C280" s="30" t="s">
        <v>83</v>
      </c>
      <c r="D280" s="30" t="s">
        <v>71</v>
      </c>
      <c r="E280" s="30" t="s">
        <v>408</v>
      </c>
    </row>
    <row r="281" spans="1:5" x14ac:dyDescent="0.2">
      <c r="A281" s="30">
        <v>278</v>
      </c>
      <c r="B281" s="30" t="s">
        <v>451</v>
      </c>
      <c r="C281" s="30" t="s">
        <v>83</v>
      </c>
      <c r="D281" s="30" t="s">
        <v>71</v>
      </c>
      <c r="E281" s="30" t="s">
        <v>408</v>
      </c>
    </row>
    <row r="282" spans="1:5" x14ac:dyDescent="0.2">
      <c r="A282" s="30">
        <v>279</v>
      </c>
      <c r="B282" s="30" t="s">
        <v>452</v>
      </c>
      <c r="C282" s="30" t="s">
        <v>83</v>
      </c>
      <c r="D282" s="30" t="s">
        <v>71</v>
      </c>
      <c r="E282" s="30" t="s">
        <v>408</v>
      </c>
    </row>
    <row r="283" spans="1:5" x14ac:dyDescent="0.2">
      <c r="A283" s="30">
        <v>280</v>
      </c>
      <c r="B283" s="30" t="s">
        <v>453</v>
      </c>
      <c r="C283" s="30" t="s">
        <v>83</v>
      </c>
      <c r="D283" s="30" t="s">
        <v>71</v>
      </c>
      <c r="E283" s="30" t="s">
        <v>408</v>
      </c>
    </row>
    <row r="284" spans="1:5" x14ac:dyDescent="0.2">
      <c r="A284" s="30">
        <v>281</v>
      </c>
      <c r="B284" s="30" t="s">
        <v>454</v>
      </c>
      <c r="C284" s="30" t="s">
        <v>83</v>
      </c>
      <c r="D284" s="30" t="s">
        <v>71</v>
      </c>
      <c r="E284" s="30" t="s">
        <v>408</v>
      </c>
    </row>
    <row r="285" spans="1:5" x14ac:dyDescent="0.2">
      <c r="A285" s="30">
        <v>282</v>
      </c>
      <c r="B285" s="30" t="s">
        <v>455</v>
      </c>
      <c r="C285" s="30" t="s">
        <v>83</v>
      </c>
      <c r="D285" s="30" t="s">
        <v>71</v>
      </c>
      <c r="E285" s="30" t="s">
        <v>408</v>
      </c>
    </row>
    <row r="286" spans="1:5" x14ac:dyDescent="0.2">
      <c r="A286" s="30">
        <v>283</v>
      </c>
      <c r="B286" s="30" t="s">
        <v>456</v>
      </c>
      <c r="C286" s="30" t="s">
        <v>83</v>
      </c>
      <c r="D286" s="30" t="s">
        <v>71</v>
      </c>
      <c r="E286" s="30" t="s">
        <v>408</v>
      </c>
    </row>
    <row r="287" spans="1:5" x14ac:dyDescent="0.2">
      <c r="A287" s="30">
        <v>284</v>
      </c>
      <c r="B287" s="30" t="s">
        <v>457</v>
      </c>
      <c r="C287" s="30" t="s">
        <v>83</v>
      </c>
      <c r="D287" s="30" t="s">
        <v>71</v>
      </c>
      <c r="E287" s="30" t="s">
        <v>408</v>
      </c>
    </row>
    <row r="288" spans="1:5" x14ac:dyDescent="0.2">
      <c r="A288" s="30">
        <v>285</v>
      </c>
      <c r="B288" s="30" t="s">
        <v>458</v>
      </c>
      <c r="C288" s="30" t="s">
        <v>168</v>
      </c>
      <c r="D288" s="30" t="s">
        <v>71</v>
      </c>
      <c r="E288" s="30" t="s">
        <v>459</v>
      </c>
    </row>
    <row r="289" spans="1:5" x14ac:dyDescent="0.2">
      <c r="A289" s="30">
        <v>286</v>
      </c>
      <c r="B289" s="30" t="s">
        <v>460</v>
      </c>
      <c r="C289" s="30" t="s">
        <v>70</v>
      </c>
      <c r="D289" s="30" t="s">
        <v>71</v>
      </c>
      <c r="E289" s="30" t="s">
        <v>461</v>
      </c>
    </row>
    <row r="290" spans="1:5" x14ac:dyDescent="0.2">
      <c r="A290" s="30">
        <v>287</v>
      </c>
      <c r="B290" s="30" t="s">
        <v>462</v>
      </c>
      <c r="C290" s="30" t="s">
        <v>83</v>
      </c>
      <c r="D290" s="30" t="s">
        <v>71</v>
      </c>
      <c r="E290" s="30" t="s">
        <v>463</v>
      </c>
    </row>
    <row r="291" spans="1:5" x14ac:dyDescent="0.2">
      <c r="A291" s="30">
        <v>288</v>
      </c>
      <c r="B291" s="30" t="s">
        <v>464</v>
      </c>
      <c r="C291" s="30" t="s">
        <v>83</v>
      </c>
      <c r="D291" s="30" t="s">
        <v>71</v>
      </c>
      <c r="E291" s="30" t="s">
        <v>408</v>
      </c>
    </row>
    <row r="292" spans="1:5" x14ac:dyDescent="0.2">
      <c r="A292" s="30">
        <v>289</v>
      </c>
      <c r="B292" s="30" t="s">
        <v>465</v>
      </c>
      <c r="C292" s="30" t="s">
        <v>83</v>
      </c>
      <c r="D292" s="30" t="s">
        <v>71</v>
      </c>
      <c r="E292" s="30" t="s">
        <v>408</v>
      </c>
    </row>
    <row r="293" spans="1:5" x14ac:dyDescent="0.2">
      <c r="A293" s="30">
        <v>290</v>
      </c>
      <c r="B293" s="30" t="s">
        <v>466</v>
      </c>
      <c r="C293" s="30" t="s">
        <v>83</v>
      </c>
      <c r="D293" s="30" t="s">
        <v>71</v>
      </c>
      <c r="E293" s="30" t="s">
        <v>408</v>
      </c>
    </row>
    <row r="294" spans="1:5" x14ac:dyDescent="0.2">
      <c r="A294" s="30">
        <v>291</v>
      </c>
      <c r="B294" s="30" t="s">
        <v>467</v>
      </c>
      <c r="C294" s="30" t="s">
        <v>83</v>
      </c>
      <c r="D294" s="30" t="s">
        <v>71</v>
      </c>
      <c r="E294" s="30" t="s">
        <v>468</v>
      </c>
    </row>
    <row r="295" spans="1:5" x14ac:dyDescent="0.2">
      <c r="A295" s="30">
        <v>292</v>
      </c>
      <c r="B295" s="30" t="s">
        <v>469</v>
      </c>
      <c r="C295" s="30" t="s">
        <v>168</v>
      </c>
      <c r="D295" s="30" t="s">
        <v>71</v>
      </c>
      <c r="E295" s="30" t="s">
        <v>470</v>
      </c>
    </row>
    <row r="296" spans="1:5" x14ac:dyDescent="0.2">
      <c r="A296" s="30">
        <v>293</v>
      </c>
      <c r="B296" s="30" t="s">
        <v>471</v>
      </c>
      <c r="C296" s="30" t="s">
        <v>83</v>
      </c>
      <c r="D296" s="30" t="s">
        <v>71</v>
      </c>
      <c r="E296" s="30" t="s">
        <v>472</v>
      </c>
    </row>
    <row r="297" spans="1:5" x14ac:dyDescent="0.2">
      <c r="A297" s="30">
        <v>294</v>
      </c>
      <c r="B297" s="30" t="s">
        <v>473</v>
      </c>
      <c r="C297" s="30" t="s">
        <v>83</v>
      </c>
      <c r="D297" s="30" t="s">
        <v>71</v>
      </c>
      <c r="E297" s="30" t="s">
        <v>472</v>
      </c>
    </row>
    <row r="298" spans="1:5" x14ac:dyDescent="0.2">
      <c r="A298" s="30">
        <v>295</v>
      </c>
      <c r="B298" s="30" t="s">
        <v>474</v>
      </c>
      <c r="C298" s="30" t="s">
        <v>83</v>
      </c>
      <c r="D298" s="30" t="s">
        <v>71</v>
      </c>
      <c r="E298" s="30" t="s">
        <v>472</v>
      </c>
    </row>
    <row r="299" spans="1:5" x14ac:dyDescent="0.2">
      <c r="A299" s="30">
        <v>296</v>
      </c>
      <c r="B299" s="30" t="s">
        <v>475</v>
      </c>
      <c r="C299" s="30" t="s">
        <v>168</v>
      </c>
      <c r="D299" s="30" t="s">
        <v>71</v>
      </c>
      <c r="E299" s="30" t="s">
        <v>470</v>
      </c>
    </row>
    <row r="300" spans="1:5" x14ac:dyDescent="0.2">
      <c r="A300" s="30">
        <v>297</v>
      </c>
      <c r="B300" s="30" t="s">
        <v>476</v>
      </c>
      <c r="C300" s="30" t="s">
        <v>83</v>
      </c>
      <c r="D300" s="30" t="s">
        <v>71</v>
      </c>
      <c r="E300" s="30" t="s">
        <v>477</v>
      </c>
    </row>
    <row r="301" spans="1:5" x14ac:dyDescent="0.2">
      <c r="A301" s="30">
        <v>298</v>
      </c>
      <c r="B301" s="30" t="s">
        <v>478</v>
      </c>
      <c r="C301" s="30" t="s">
        <v>83</v>
      </c>
      <c r="D301" s="30" t="s">
        <v>71</v>
      </c>
      <c r="E301" s="30" t="s">
        <v>434</v>
      </c>
    </row>
    <row r="302" spans="1:5" x14ac:dyDescent="0.2">
      <c r="A302" s="30">
        <v>299</v>
      </c>
      <c r="B302" s="30" t="s">
        <v>479</v>
      </c>
      <c r="C302" s="30" t="s">
        <v>83</v>
      </c>
      <c r="D302" s="30" t="s">
        <v>71</v>
      </c>
      <c r="E302" s="30" t="s">
        <v>434</v>
      </c>
    </row>
    <row r="303" spans="1:5" x14ac:dyDescent="0.2">
      <c r="A303" s="30">
        <v>300</v>
      </c>
      <c r="B303" s="30" t="s">
        <v>480</v>
      </c>
      <c r="C303" s="30" t="s">
        <v>83</v>
      </c>
      <c r="D303" s="30" t="s">
        <v>71</v>
      </c>
      <c r="E303" s="30" t="s">
        <v>434</v>
      </c>
    </row>
    <row r="304" spans="1:5" x14ac:dyDescent="0.2">
      <c r="A304" s="30">
        <v>301</v>
      </c>
      <c r="B304" s="30" t="s">
        <v>481</v>
      </c>
      <c r="C304" s="30" t="s">
        <v>83</v>
      </c>
      <c r="D304" s="30" t="s">
        <v>71</v>
      </c>
      <c r="E304" s="30" t="s">
        <v>434</v>
      </c>
    </row>
    <row r="305" spans="1:5" x14ac:dyDescent="0.2">
      <c r="A305" s="30">
        <v>302</v>
      </c>
      <c r="B305" s="30" t="s">
        <v>482</v>
      </c>
      <c r="C305" s="30" t="s">
        <v>83</v>
      </c>
      <c r="D305" s="30" t="s">
        <v>71</v>
      </c>
      <c r="E305" s="30" t="s">
        <v>434</v>
      </c>
    </row>
    <row r="306" spans="1:5" x14ac:dyDescent="0.2">
      <c r="A306" s="30">
        <v>303</v>
      </c>
      <c r="B306" s="30" t="s">
        <v>483</v>
      </c>
      <c r="C306" s="30" t="s">
        <v>83</v>
      </c>
      <c r="D306" s="30" t="s">
        <v>71</v>
      </c>
      <c r="E306" s="30" t="s">
        <v>434</v>
      </c>
    </row>
    <row r="307" spans="1:5" x14ac:dyDescent="0.2">
      <c r="A307" s="30">
        <v>304</v>
      </c>
      <c r="B307" s="30" t="s">
        <v>484</v>
      </c>
      <c r="C307" s="30" t="s">
        <v>74</v>
      </c>
      <c r="D307" s="30" t="s">
        <v>71</v>
      </c>
      <c r="E307" s="30" t="s">
        <v>485</v>
      </c>
    </row>
    <row r="308" spans="1:5" x14ac:dyDescent="0.2">
      <c r="A308" s="30">
        <v>305</v>
      </c>
      <c r="B308" s="30" t="s">
        <v>486</v>
      </c>
      <c r="C308" s="30" t="s">
        <v>83</v>
      </c>
      <c r="D308" s="30" t="s">
        <v>71</v>
      </c>
      <c r="E308" s="30" t="s">
        <v>487</v>
      </c>
    </row>
    <row r="309" spans="1:5" x14ac:dyDescent="0.2">
      <c r="A309" s="30">
        <v>306</v>
      </c>
      <c r="B309" s="30" t="s">
        <v>488</v>
      </c>
      <c r="C309" s="30" t="s">
        <v>83</v>
      </c>
      <c r="D309" s="30" t="s">
        <v>71</v>
      </c>
      <c r="E309" s="30" t="s">
        <v>489</v>
      </c>
    </row>
    <row r="310" spans="1:5" x14ac:dyDescent="0.2">
      <c r="A310" s="30">
        <v>307</v>
      </c>
      <c r="B310" s="30" t="s">
        <v>490</v>
      </c>
      <c r="C310" s="30" t="s">
        <v>83</v>
      </c>
      <c r="D310" s="30" t="s">
        <v>71</v>
      </c>
      <c r="E310" s="30" t="s">
        <v>489</v>
      </c>
    </row>
    <row r="311" spans="1:5" x14ac:dyDescent="0.2">
      <c r="A311" s="30">
        <v>308</v>
      </c>
      <c r="B311" s="30" t="s">
        <v>491</v>
      </c>
      <c r="C311" s="30" t="s">
        <v>83</v>
      </c>
      <c r="D311" s="30" t="s">
        <v>71</v>
      </c>
      <c r="E311" s="30" t="s">
        <v>489</v>
      </c>
    </row>
    <row r="312" spans="1:5" x14ac:dyDescent="0.2">
      <c r="A312" s="30">
        <v>309</v>
      </c>
      <c r="B312" s="30" t="s">
        <v>492</v>
      </c>
      <c r="C312" s="30" t="s">
        <v>83</v>
      </c>
      <c r="D312" s="30" t="s">
        <v>71</v>
      </c>
      <c r="E312" s="30" t="s">
        <v>489</v>
      </c>
    </row>
    <row r="313" spans="1:5" x14ac:dyDescent="0.2">
      <c r="A313" s="30">
        <v>310</v>
      </c>
      <c r="B313" s="30" t="s">
        <v>493</v>
      </c>
      <c r="C313" s="30" t="s">
        <v>83</v>
      </c>
      <c r="D313" s="30" t="s">
        <v>71</v>
      </c>
      <c r="E313" s="30" t="s">
        <v>489</v>
      </c>
    </row>
    <row r="314" spans="1:5" x14ac:dyDescent="0.2">
      <c r="A314" s="30">
        <v>311</v>
      </c>
      <c r="B314" s="30" t="s">
        <v>494</v>
      </c>
      <c r="C314" s="30" t="s">
        <v>83</v>
      </c>
      <c r="D314" s="30" t="s">
        <v>71</v>
      </c>
      <c r="E314" s="30" t="s">
        <v>489</v>
      </c>
    </row>
    <row r="315" spans="1:5" x14ac:dyDescent="0.2">
      <c r="A315" s="30">
        <v>312</v>
      </c>
      <c r="B315" s="30" t="s">
        <v>495</v>
      </c>
      <c r="C315" s="30" t="s">
        <v>83</v>
      </c>
      <c r="D315" s="30" t="s">
        <v>71</v>
      </c>
      <c r="E315" s="30" t="s">
        <v>489</v>
      </c>
    </row>
    <row r="316" spans="1:5" x14ac:dyDescent="0.2">
      <c r="A316" s="30">
        <v>313</v>
      </c>
      <c r="B316" s="30" t="s">
        <v>496</v>
      </c>
      <c r="C316" s="30" t="s">
        <v>70</v>
      </c>
      <c r="D316" s="30" t="s">
        <v>71</v>
      </c>
      <c r="E316" s="30" t="s">
        <v>497</v>
      </c>
    </row>
    <row r="317" spans="1:5" x14ac:dyDescent="0.2">
      <c r="A317" s="30">
        <v>314</v>
      </c>
      <c r="B317" s="30" t="s">
        <v>498</v>
      </c>
      <c r="C317" s="30" t="s">
        <v>70</v>
      </c>
      <c r="D317" s="30" t="s">
        <v>71</v>
      </c>
      <c r="E317" s="30" t="s">
        <v>497</v>
      </c>
    </row>
    <row r="318" spans="1:5" x14ac:dyDescent="0.2">
      <c r="A318" s="30">
        <v>315</v>
      </c>
      <c r="B318" s="30" t="s">
        <v>499</v>
      </c>
      <c r="C318" s="30" t="s">
        <v>83</v>
      </c>
      <c r="D318" s="30" t="s">
        <v>71</v>
      </c>
      <c r="E318" s="30" t="s">
        <v>497</v>
      </c>
    </row>
    <row r="319" spans="1:5" x14ac:dyDescent="0.2">
      <c r="A319" s="30">
        <v>316</v>
      </c>
      <c r="B319" s="30" t="s">
        <v>500</v>
      </c>
      <c r="C319" s="30" t="s">
        <v>83</v>
      </c>
      <c r="D319" s="30" t="s">
        <v>71</v>
      </c>
      <c r="E319" s="30" t="s">
        <v>497</v>
      </c>
    </row>
    <row r="320" spans="1:5" x14ac:dyDescent="0.2">
      <c r="A320" s="30">
        <v>317</v>
      </c>
      <c r="B320" s="30" t="s">
        <v>501</v>
      </c>
      <c r="C320" s="30" t="s">
        <v>83</v>
      </c>
      <c r="D320" s="30" t="s">
        <v>71</v>
      </c>
      <c r="E320" s="30" t="s">
        <v>497</v>
      </c>
    </row>
    <row r="321" spans="1:5" x14ac:dyDescent="0.2">
      <c r="A321" s="30">
        <v>318</v>
      </c>
      <c r="B321" s="30" t="s">
        <v>502</v>
      </c>
      <c r="C321" s="30" t="s">
        <v>83</v>
      </c>
      <c r="D321" s="30" t="s">
        <v>71</v>
      </c>
      <c r="E321" s="30" t="s">
        <v>497</v>
      </c>
    </row>
    <row r="322" spans="1:5" x14ac:dyDescent="0.2">
      <c r="A322" s="30">
        <v>319</v>
      </c>
      <c r="B322" s="30" t="s">
        <v>503</v>
      </c>
      <c r="C322" s="30" t="s">
        <v>83</v>
      </c>
      <c r="D322" s="30" t="s">
        <v>71</v>
      </c>
      <c r="E322" s="30" t="s">
        <v>497</v>
      </c>
    </row>
    <row r="323" spans="1:5" x14ac:dyDescent="0.2">
      <c r="A323" s="30">
        <v>320</v>
      </c>
      <c r="B323" s="30" t="s">
        <v>504</v>
      </c>
      <c r="C323" s="30" t="s">
        <v>83</v>
      </c>
      <c r="D323" s="30" t="s">
        <v>71</v>
      </c>
      <c r="E323" s="30" t="s">
        <v>497</v>
      </c>
    </row>
    <row r="324" spans="1:5" x14ac:dyDescent="0.2">
      <c r="A324" s="30">
        <v>321</v>
      </c>
      <c r="B324" s="30" t="s">
        <v>505</v>
      </c>
      <c r="C324" s="30" t="s">
        <v>83</v>
      </c>
      <c r="D324" s="30" t="s">
        <v>71</v>
      </c>
      <c r="E324" s="30" t="s">
        <v>497</v>
      </c>
    </row>
    <row r="325" spans="1:5" x14ac:dyDescent="0.2">
      <c r="A325" s="30">
        <v>322</v>
      </c>
      <c r="B325" s="30" t="s">
        <v>506</v>
      </c>
      <c r="C325" s="30" t="s">
        <v>83</v>
      </c>
      <c r="D325" s="30" t="s">
        <v>71</v>
      </c>
      <c r="E325" s="30" t="s">
        <v>497</v>
      </c>
    </row>
    <row r="326" spans="1:5" x14ac:dyDescent="0.2">
      <c r="A326" s="30">
        <v>323</v>
      </c>
      <c r="B326" s="30" t="s">
        <v>507</v>
      </c>
      <c r="C326" s="30" t="s">
        <v>83</v>
      </c>
      <c r="D326" s="30" t="s">
        <v>71</v>
      </c>
      <c r="E326" s="30" t="s">
        <v>497</v>
      </c>
    </row>
    <row r="327" spans="1:5" x14ac:dyDescent="0.2">
      <c r="A327" s="30">
        <v>324</v>
      </c>
      <c r="B327" s="30" t="s">
        <v>508</v>
      </c>
      <c r="C327" s="30" t="s">
        <v>83</v>
      </c>
      <c r="D327" s="30" t="s">
        <v>71</v>
      </c>
      <c r="E327" s="30" t="s">
        <v>497</v>
      </c>
    </row>
    <row r="328" spans="1:5" x14ac:dyDescent="0.2">
      <c r="A328" s="30">
        <v>325</v>
      </c>
      <c r="B328" s="30" t="s">
        <v>509</v>
      </c>
      <c r="C328" s="30" t="s">
        <v>83</v>
      </c>
      <c r="D328" s="30" t="s">
        <v>71</v>
      </c>
      <c r="E328" s="30" t="s">
        <v>497</v>
      </c>
    </row>
    <row r="329" spans="1:5" x14ac:dyDescent="0.2">
      <c r="A329" s="30">
        <v>326</v>
      </c>
      <c r="B329" s="30" t="s">
        <v>510</v>
      </c>
      <c r="C329" s="30" t="s">
        <v>83</v>
      </c>
      <c r="D329" s="30" t="s">
        <v>71</v>
      </c>
      <c r="E329" s="30" t="s">
        <v>497</v>
      </c>
    </row>
    <row r="330" spans="1:5" x14ac:dyDescent="0.2">
      <c r="A330" s="30">
        <v>327</v>
      </c>
      <c r="B330" s="30" t="s">
        <v>511</v>
      </c>
      <c r="C330" s="30" t="s">
        <v>168</v>
      </c>
      <c r="D330" s="30" t="s">
        <v>71</v>
      </c>
      <c r="E330" s="30" t="s">
        <v>512</v>
      </c>
    </row>
    <row r="331" spans="1:5" x14ac:dyDescent="0.2">
      <c r="A331" s="30">
        <v>328</v>
      </c>
      <c r="B331" s="30" t="s">
        <v>513</v>
      </c>
      <c r="C331" s="30" t="s">
        <v>70</v>
      </c>
      <c r="D331" s="30" t="s">
        <v>71</v>
      </c>
      <c r="E331" s="30" t="s">
        <v>514</v>
      </c>
    </row>
    <row r="332" spans="1:5" x14ac:dyDescent="0.2">
      <c r="A332" s="30">
        <v>329</v>
      </c>
      <c r="B332" s="30" t="s">
        <v>515</v>
      </c>
      <c r="C332" s="30" t="s">
        <v>83</v>
      </c>
      <c r="D332" s="30" t="s">
        <v>71</v>
      </c>
      <c r="E332" s="30" t="s">
        <v>516</v>
      </c>
    </row>
    <row r="333" spans="1:5" x14ac:dyDescent="0.2">
      <c r="A333" s="30">
        <v>330</v>
      </c>
      <c r="B333" s="30" t="s">
        <v>517</v>
      </c>
      <c r="C333" s="30" t="s">
        <v>83</v>
      </c>
      <c r="D333" s="30" t="s">
        <v>71</v>
      </c>
      <c r="E333" s="30" t="s">
        <v>497</v>
      </c>
    </row>
    <row r="334" spans="1:5" x14ac:dyDescent="0.2">
      <c r="A334" s="30">
        <v>331</v>
      </c>
      <c r="B334" s="30" t="s">
        <v>518</v>
      </c>
      <c r="C334" s="30" t="s">
        <v>83</v>
      </c>
      <c r="D334" s="30" t="s">
        <v>71</v>
      </c>
      <c r="E334" s="30" t="s">
        <v>497</v>
      </c>
    </row>
    <row r="335" spans="1:5" x14ac:dyDescent="0.2">
      <c r="A335" s="30">
        <v>332</v>
      </c>
      <c r="B335" s="30" t="s">
        <v>519</v>
      </c>
      <c r="C335" s="30" t="s">
        <v>83</v>
      </c>
      <c r="D335" s="30" t="s">
        <v>71</v>
      </c>
      <c r="E335" s="30" t="s">
        <v>520</v>
      </c>
    </row>
    <row r="336" spans="1:5" x14ac:dyDescent="0.2">
      <c r="A336" s="30">
        <v>333</v>
      </c>
      <c r="B336" s="30" t="s">
        <v>521</v>
      </c>
      <c r="C336" s="30" t="s">
        <v>83</v>
      </c>
      <c r="D336" s="30" t="s">
        <v>71</v>
      </c>
      <c r="E336" s="30" t="s">
        <v>522</v>
      </c>
    </row>
    <row r="337" spans="1:5" x14ac:dyDescent="0.2">
      <c r="A337" s="30">
        <v>334</v>
      </c>
      <c r="B337" s="30" t="s">
        <v>523</v>
      </c>
      <c r="C337" s="30" t="s">
        <v>83</v>
      </c>
      <c r="D337" s="30" t="s">
        <v>71</v>
      </c>
      <c r="E337" s="30" t="s">
        <v>524</v>
      </c>
    </row>
    <row r="338" spans="1:5" x14ac:dyDescent="0.2">
      <c r="A338" s="30">
        <v>335</v>
      </c>
      <c r="B338" s="30" t="s">
        <v>525</v>
      </c>
      <c r="C338" s="30" t="s">
        <v>83</v>
      </c>
      <c r="D338" s="30" t="s">
        <v>71</v>
      </c>
      <c r="E338" s="30" t="s">
        <v>524</v>
      </c>
    </row>
    <row r="339" spans="1:5" x14ac:dyDescent="0.2">
      <c r="A339" s="30">
        <v>336</v>
      </c>
      <c r="B339" s="30" t="s">
        <v>526</v>
      </c>
      <c r="C339" s="30" t="s">
        <v>83</v>
      </c>
      <c r="D339" s="30" t="s">
        <v>71</v>
      </c>
      <c r="E339" s="30" t="s">
        <v>524</v>
      </c>
    </row>
    <row r="340" spans="1:5" x14ac:dyDescent="0.2">
      <c r="A340" s="30">
        <v>337</v>
      </c>
      <c r="B340" s="30" t="s">
        <v>527</v>
      </c>
      <c r="C340" s="30" t="s">
        <v>83</v>
      </c>
      <c r="D340" s="30" t="s">
        <v>71</v>
      </c>
      <c r="E340" s="30" t="s">
        <v>524</v>
      </c>
    </row>
    <row r="341" spans="1:5" x14ac:dyDescent="0.2">
      <c r="A341" s="30">
        <v>338</v>
      </c>
      <c r="B341" s="30" t="s">
        <v>528</v>
      </c>
      <c r="C341" s="30" t="s">
        <v>83</v>
      </c>
      <c r="D341" s="30" t="s">
        <v>71</v>
      </c>
      <c r="E341" s="30" t="s">
        <v>524</v>
      </c>
    </row>
    <row r="342" spans="1:5" x14ac:dyDescent="0.2">
      <c r="A342" s="30">
        <v>339</v>
      </c>
      <c r="B342" s="30" t="s">
        <v>529</v>
      </c>
      <c r="C342" s="30" t="s">
        <v>83</v>
      </c>
      <c r="D342" s="30" t="s">
        <v>71</v>
      </c>
      <c r="E342" s="30" t="s">
        <v>524</v>
      </c>
    </row>
    <row r="343" spans="1:5" x14ac:dyDescent="0.2">
      <c r="A343" s="30">
        <v>340</v>
      </c>
      <c r="B343" s="30" t="s">
        <v>530</v>
      </c>
      <c r="C343" s="30" t="s">
        <v>74</v>
      </c>
      <c r="D343" s="30" t="s">
        <v>71</v>
      </c>
      <c r="E343" s="30" t="s">
        <v>531</v>
      </c>
    </row>
    <row r="344" spans="1:5" x14ac:dyDescent="0.2">
      <c r="A344" s="30">
        <v>341</v>
      </c>
      <c r="B344" s="30" t="s">
        <v>532</v>
      </c>
      <c r="C344" s="30" t="s">
        <v>74</v>
      </c>
      <c r="D344" s="30" t="s">
        <v>71</v>
      </c>
      <c r="E344" s="30" t="s">
        <v>533</v>
      </c>
    </row>
  </sheetData>
  <autoFilter ref="A3:E344"/>
  <mergeCells count="2">
    <mergeCell ref="F119:I119"/>
    <mergeCell ref="K85:O85"/>
  </mergeCells>
  <pageMargins left="0.78749999999999998" right="0.78749999999999998" top="1.05277777777778" bottom="1.05277777777778" header="0.78749999999999998" footer="0.78749999999999998"/>
  <pageSetup paperSize="0" scale="0" firstPageNumber="0" orientation="portrait" usePrinterDefaults="0" horizontalDpi="0" verticalDpi="0" copies="0"/>
  <headerFooter>
    <oddHeader>&amp;C&amp;"Times New Roman,Regular"&amp;12&amp;A</oddHeader>
    <oddFooter>&amp;C&amp;"Times New Roman,Regular"&amp;12Page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W706"/>
  <sheetViews>
    <sheetView topLeftCell="A3" zoomScaleNormal="100" workbookViewId="0">
      <selection activeCell="N11" sqref="N11"/>
    </sheetView>
  </sheetViews>
  <sheetFormatPr defaultRowHeight="12.75" x14ac:dyDescent="0.2"/>
  <cols>
    <col min="1" max="1" width="11.140625" style="33"/>
    <col min="2" max="2" width="10.7109375" style="33"/>
    <col min="3" max="3" width="10" style="33"/>
    <col min="4" max="4" width="8.28515625" style="33"/>
    <col min="5" max="5" width="22.140625" style="33"/>
    <col min="6" max="6" width="32.85546875" style="33"/>
    <col min="7" max="7" width="13.28515625" style="33"/>
    <col min="8" max="9" width="0" style="33" hidden="1" customWidth="1"/>
    <col min="10" max="257" width="9.28515625" style="34"/>
    <col min="258" max="1025" width="8.7109375"/>
  </cols>
  <sheetData>
    <row r="1" spans="1:9" ht="12.75" customHeight="1" x14ac:dyDescent="0.2">
      <c r="A1" s="56" t="s">
        <v>54</v>
      </c>
      <c r="B1" s="57" t="s">
        <v>51</v>
      </c>
      <c r="C1" s="57"/>
      <c r="D1" s="57"/>
      <c r="E1" s="56" t="s">
        <v>50</v>
      </c>
      <c r="F1" s="56" t="s">
        <v>55</v>
      </c>
      <c r="G1" s="56" t="s">
        <v>56</v>
      </c>
      <c r="H1" s="56" t="s">
        <v>57</v>
      </c>
      <c r="I1" s="56" t="s">
        <v>58</v>
      </c>
    </row>
    <row r="2" spans="1:9" s="36" customFormat="1" x14ac:dyDescent="0.2">
      <c r="A2" s="56"/>
      <c r="B2" s="35" t="s">
        <v>51</v>
      </c>
      <c r="C2" s="35" t="s">
        <v>59</v>
      </c>
      <c r="D2" s="35" t="s">
        <v>60</v>
      </c>
      <c r="E2" s="56"/>
      <c r="F2" s="56"/>
      <c r="G2" s="56"/>
      <c r="H2" s="56"/>
      <c r="I2" s="56"/>
    </row>
    <row r="3" spans="1:9" ht="24.75" customHeight="1" x14ac:dyDescent="0.2">
      <c r="A3" s="37">
        <v>901</v>
      </c>
      <c r="B3" s="38">
        <v>23.84</v>
      </c>
      <c r="C3" s="38">
        <v>0</v>
      </c>
      <c r="D3" s="38">
        <v>23.84</v>
      </c>
      <c r="E3" s="39" t="s">
        <v>61</v>
      </c>
      <c r="F3" s="39" t="s">
        <v>62</v>
      </c>
      <c r="G3" s="40">
        <v>2371100</v>
      </c>
      <c r="H3" s="40">
        <v>130411</v>
      </c>
      <c r="I3" s="40">
        <v>2501511</v>
      </c>
    </row>
    <row r="4" spans="1:9" ht="24.75" customHeight="1" x14ac:dyDescent="0.2">
      <c r="A4" s="37">
        <v>902</v>
      </c>
      <c r="B4" s="38">
        <v>39.51</v>
      </c>
      <c r="C4" s="38">
        <v>3.31</v>
      </c>
      <c r="D4" s="38">
        <v>42.82</v>
      </c>
      <c r="E4" s="39" t="s">
        <v>63</v>
      </c>
      <c r="F4" s="39" t="s">
        <v>62</v>
      </c>
      <c r="G4" s="40">
        <v>4769744</v>
      </c>
      <c r="H4" s="40">
        <v>234229</v>
      </c>
      <c r="I4" s="40">
        <v>5003973</v>
      </c>
    </row>
    <row r="5" spans="1:9" ht="24.75" customHeight="1" x14ac:dyDescent="0.2">
      <c r="A5" s="37">
        <v>903</v>
      </c>
      <c r="B5" s="38">
        <v>23.65</v>
      </c>
      <c r="C5" s="38">
        <v>3.34</v>
      </c>
      <c r="D5" s="38">
        <v>26.99</v>
      </c>
      <c r="E5" s="39" t="s">
        <v>64</v>
      </c>
      <c r="F5" s="39" t="s">
        <v>62</v>
      </c>
      <c r="G5" s="40">
        <v>2684300</v>
      </c>
      <c r="H5" s="40">
        <v>147637</v>
      </c>
      <c r="I5" s="40">
        <v>2831937</v>
      </c>
    </row>
    <row r="6" spans="1:9" ht="24.75" customHeight="1" x14ac:dyDescent="0.2">
      <c r="A6" s="37">
        <v>905</v>
      </c>
      <c r="B6" s="38">
        <v>23.47</v>
      </c>
      <c r="C6" s="38">
        <v>3.34</v>
      </c>
      <c r="D6" s="38">
        <v>26.81</v>
      </c>
      <c r="E6" s="39" t="s">
        <v>64</v>
      </c>
      <c r="F6" s="39" t="s">
        <v>62</v>
      </c>
      <c r="G6" s="40">
        <v>2666400</v>
      </c>
      <c r="H6" s="40">
        <v>146652</v>
      </c>
      <c r="I6" s="40">
        <v>2813052</v>
      </c>
    </row>
    <row r="7" spans="1:9" ht="24.75" customHeight="1" x14ac:dyDescent="0.2">
      <c r="A7" s="37">
        <v>906</v>
      </c>
      <c r="B7" s="38">
        <v>23.47</v>
      </c>
      <c r="C7" s="38">
        <v>3.34</v>
      </c>
      <c r="D7" s="38">
        <v>26.81</v>
      </c>
      <c r="E7" s="39" t="s">
        <v>64</v>
      </c>
      <c r="F7" s="39" t="s">
        <v>62</v>
      </c>
      <c r="G7" s="40">
        <v>2666400</v>
      </c>
      <c r="H7" s="40">
        <v>146652</v>
      </c>
      <c r="I7" s="40">
        <v>2813052</v>
      </c>
    </row>
    <row r="8" spans="1:9" ht="24.75" customHeight="1" x14ac:dyDescent="0.2">
      <c r="A8" s="37">
        <v>907</v>
      </c>
      <c r="B8" s="38">
        <v>23.47</v>
      </c>
      <c r="C8" s="38">
        <v>3.34</v>
      </c>
      <c r="D8" s="38">
        <v>26.81</v>
      </c>
      <c r="E8" s="39" t="s">
        <v>64</v>
      </c>
      <c r="F8" s="39" t="s">
        <v>62</v>
      </c>
      <c r="G8" s="40">
        <v>2666400</v>
      </c>
      <c r="H8" s="40">
        <v>146652</v>
      </c>
      <c r="I8" s="40">
        <v>2813052</v>
      </c>
    </row>
    <row r="9" spans="1:9" ht="24.75" customHeight="1" x14ac:dyDescent="0.2">
      <c r="A9" s="37">
        <v>908</v>
      </c>
      <c r="B9" s="38">
        <v>23.47</v>
      </c>
      <c r="C9" s="38">
        <v>3.34</v>
      </c>
      <c r="D9" s="38">
        <v>26.81</v>
      </c>
      <c r="E9" s="39" t="s">
        <v>64</v>
      </c>
      <c r="F9" s="39" t="s">
        <v>62</v>
      </c>
      <c r="G9" s="40">
        <v>2666400</v>
      </c>
      <c r="H9" s="40">
        <v>146652</v>
      </c>
      <c r="I9" s="40">
        <v>2813052</v>
      </c>
    </row>
    <row r="10" spans="1:9" ht="24.75" customHeight="1" x14ac:dyDescent="0.2">
      <c r="A10" s="37">
        <v>909</v>
      </c>
      <c r="B10" s="38">
        <v>23.47</v>
      </c>
      <c r="C10" s="38">
        <v>3.34</v>
      </c>
      <c r="D10" s="38">
        <v>26.81</v>
      </c>
      <c r="E10" s="39" t="s">
        <v>64</v>
      </c>
      <c r="F10" s="39" t="s">
        <v>62</v>
      </c>
      <c r="G10" s="40">
        <v>2666400</v>
      </c>
      <c r="H10" s="40">
        <v>146652</v>
      </c>
      <c r="I10" s="40">
        <v>2813052</v>
      </c>
    </row>
    <row r="11" spans="1:9" ht="24.75" customHeight="1" x14ac:dyDescent="0.2">
      <c r="A11" s="37">
        <v>910</v>
      </c>
      <c r="B11" s="38">
        <v>23.47</v>
      </c>
      <c r="C11" s="38">
        <v>3.34</v>
      </c>
      <c r="D11" s="38">
        <v>26.81</v>
      </c>
      <c r="E11" s="39" t="s">
        <v>64</v>
      </c>
      <c r="F11" s="39" t="s">
        <v>62</v>
      </c>
      <c r="G11" s="40">
        <v>2666400</v>
      </c>
      <c r="H11" s="40">
        <v>146652</v>
      </c>
      <c r="I11" s="40">
        <v>2813052</v>
      </c>
    </row>
    <row r="12" spans="1:9" ht="24.75" customHeight="1" x14ac:dyDescent="0.2">
      <c r="A12" s="37">
        <v>911</v>
      </c>
      <c r="B12" s="38">
        <v>23.47</v>
      </c>
      <c r="C12" s="38">
        <v>3.34</v>
      </c>
      <c r="D12" s="38">
        <v>26.81</v>
      </c>
      <c r="E12" s="39" t="s">
        <v>64</v>
      </c>
      <c r="F12" s="39" t="s">
        <v>62</v>
      </c>
      <c r="G12" s="40">
        <v>2666400</v>
      </c>
      <c r="H12" s="40">
        <v>146652</v>
      </c>
      <c r="I12" s="40">
        <v>2813052</v>
      </c>
    </row>
    <row r="13" spans="1:9" ht="24.75" customHeight="1" x14ac:dyDescent="0.2">
      <c r="A13" s="37">
        <v>912</v>
      </c>
      <c r="B13" s="38">
        <v>23.84</v>
      </c>
      <c r="C13" s="38">
        <v>3.4</v>
      </c>
      <c r="D13" s="38">
        <v>27.24</v>
      </c>
      <c r="E13" s="39" t="s">
        <v>64</v>
      </c>
      <c r="F13" s="39" t="s">
        <v>62</v>
      </c>
      <c r="G13" s="40">
        <v>2709200</v>
      </c>
      <c r="H13" s="40">
        <v>149006</v>
      </c>
      <c r="I13" s="40">
        <v>2858206</v>
      </c>
    </row>
    <row r="14" spans="1:9" ht="24.75" customHeight="1" x14ac:dyDescent="0.2">
      <c r="A14" s="37">
        <v>914</v>
      </c>
      <c r="B14" s="38">
        <v>32.520000000000003</v>
      </c>
      <c r="C14" s="38">
        <v>0</v>
      </c>
      <c r="D14" s="38">
        <v>32.520000000000003</v>
      </c>
      <c r="E14" s="39" t="s">
        <v>65</v>
      </c>
      <c r="F14" s="39" t="s">
        <v>66</v>
      </c>
      <c r="G14" s="40">
        <v>3586016</v>
      </c>
      <c r="H14" s="40">
        <v>176099</v>
      </c>
      <c r="I14" s="40">
        <v>3762115</v>
      </c>
    </row>
    <row r="15" spans="1:9" ht="24.75" customHeight="1" x14ac:dyDescent="0.2">
      <c r="A15" s="37">
        <v>915</v>
      </c>
      <c r="B15" s="38">
        <v>26.81</v>
      </c>
      <c r="C15" s="38">
        <v>0</v>
      </c>
      <c r="D15" s="38">
        <v>26.81</v>
      </c>
      <c r="E15" s="39" t="s">
        <v>61</v>
      </c>
      <c r="F15" s="39" t="s">
        <v>66</v>
      </c>
      <c r="G15" s="40">
        <v>2639600</v>
      </c>
      <c r="H15" s="40">
        <v>145178</v>
      </c>
      <c r="I15" s="40">
        <v>2784778</v>
      </c>
    </row>
    <row r="16" spans="1:9" ht="24.75" customHeight="1" x14ac:dyDescent="0.2">
      <c r="A16" s="37">
        <v>916</v>
      </c>
      <c r="B16" s="38">
        <v>26.81</v>
      </c>
      <c r="C16" s="38">
        <v>0</v>
      </c>
      <c r="D16" s="38">
        <v>26.81</v>
      </c>
      <c r="E16" s="39" t="s">
        <v>61</v>
      </c>
      <c r="F16" s="39" t="s">
        <v>66</v>
      </c>
      <c r="G16" s="40">
        <v>2639600</v>
      </c>
      <c r="H16" s="40">
        <v>145178</v>
      </c>
      <c r="I16" s="40">
        <v>2784778</v>
      </c>
    </row>
    <row r="17" spans="1:9" ht="24.75" customHeight="1" x14ac:dyDescent="0.2">
      <c r="A17" s="37">
        <v>917</v>
      </c>
      <c r="B17" s="38">
        <v>23.47</v>
      </c>
      <c r="C17" s="38">
        <v>3.34</v>
      </c>
      <c r="D17" s="38">
        <v>26.81</v>
      </c>
      <c r="E17" s="39" t="s">
        <v>64</v>
      </c>
      <c r="F17" s="39" t="s">
        <v>66</v>
      </c>
      <c r="G17" s="40">
        <v>2639600</v>
      </c>
      <c r="H17" s="40">
        <v>145178</v>
      </c>
      <c r="I17" s="40">
        <v>2784778</v>
      </c>
    </row>
    <row r="18" spans="1:9" ht="24.75" customHeight="1" x14ac:dyDescent="0.2">
      <c r="A18" s="37">
        <v>918</v>
      </c>
      <c r="B18" s="38">
        <v>23.47</v>
      </c>
      <c r="C18" s="38">
        <v>3.34</v>
      </c>
      <c r="D18" s="38">
        <v>26.81</v>
      </c>
      <c r="E18" s="39" t="s">
        <v>64</v>
      </c>
      <c r="F18" s="39" t="s">
        <v>66</v>
      </c>
      <c r="G18" s="40">
        <v>2639600</v>
      </c>
      <c r="H18" s="40">
        <v>145178</v>
      </c>
      <c r="I18" s="40">
        <v>2784778</v>
      </c>
    </row>
    <row r="19" spans="1:9" ht="24.75" customHeight="1" x14ac:dyDescent="0.2">
      <c r="A19" s="37">
        <v>919</v>
      </c>
      <c r="B19" s="38">
        <v>23.47</v>
      </c>
      <c r="C19" s="38">
        <v>3.34</v>
      </c>
      <c r="D19" s="38">
        <v>26.81</v>
      </c>
      <c r="E19" s="39" t="s">
        <v>64</v>
      </c>
      <c r="F19" s="39" t="s">
        <v>66</v>
      </c>
      <c r="G19" s="40">
        <v>2639600</v>
      </c>
      <c r="H19" s="40">
        <v>145178</v>
      </c>
      <c r="I19" s="40">
        <v>2784778</v>
      </c>
    </row>
    <row r="20" spans="1:9" ht="24.75" customHeight="1" x14ac:dyDescent="0.2">
      <c r="A20" s="37">
        <v>920</v>
      </c>
      <c r="B20" s="38">
        <v>23.47</v>
      </c>
      <c r="C20" s="38">
        <v>3.34</v>
      </c>
      <c r="D20" s="38">
        <v>26.81</v>
      </c>
      <c r="E20" s="39" t="s">
        <v>64</v>
      </c>
      <c r="F20" s="39" t="s">
        <v>66</v>
      </c>
      <c r="G20" s="40">
        <v>2639600</v>
      </c>
      <c r="H20" s="40">
        <v>145178</v>
      </c>
      <c r="I20" s="40">
        <v>2784778</v>
      </c>
    </row>
    <row r="21" spans="1:9" ht="24.75" customHeight="1" x14ac:dyDescent="0.2">
      <c r="A21" s="37">
        <v>921</v>
      </c>
      <c r="B21" s="38">
        <v>23.47</v>
      </c>
      <c r="C21" s="38">
        <v>3.34</v>
      </c>
      <c r="D21" s="38">
        <v>26.81</v>
      </c>
      <c r="E21" s="39" t="s">
        <v>64</v>
      </c>
      <c r="F21" s="39" t="s">
        <v>66</v>
      </c>
      <c r="G21" s="40">
        <v>2639600</v>
      </c>
      <c r="H21" s="40">
        <v>145178</v>
      </c>
      <c r="I21" s="40">
        <v>2784778</v>
      </c>
    </row>
    <row r="22" spans="1:9" ht="24.75" customHeight="1" x14ac:dyDescent="0.2">
      <c r="A22" s="37">
        <v>922</v>
      </c>
      <c r="B22" s="38">
        <v>23.47</v>
      </c>
      <c r="C22" s="38">
        <v>3.34</v>
      </c>
      <c r="D22" s="38">
        <v>26.81</v>
      </c>
      <c r="E22" s="39" t="s">
        <v>64</v>
      </c>
      <c r="F22" s="39" t="s">
        <v>66</v>
      </c>
      <c r="G22" s="40">
        <v>2639600</v>
      </c>
      <c r="H22" s="40">
        <v>145178</v>
      </c>
      <c r="I22" s="40">
        <v>2784778</v>
      </c>
    </row>
    <row r="23" spans="1:9" ht="24.75" customHeight="1" x14ac:dyDescent="0.2">
      <c r="A23" s="37">
        <v>923</v>
      </c>
      <c r="B23" s="38">
        <v>23.47</v>
      </c>
      <c r="C23" s="38">
        <v>3.34</v>
      </c>
      <c r="D23" s="38">
        <v>26.81</v>
      </c>
      <c r="E23" s="39" t="s">
        <v>64</v>
      </c>
      <c r="F23" s="39" t="s">
        <v>66</v>
      </c>
      <c r="G23" s="40">
        <v>2639600</v>
      </c>
      <c r="H23" s="40">
        <v>145178</v>
      </c>
      <c r="I23" s="40">
        <v>2784778</v>
      </c>
    </row>
    <row r="24" spans="1:9" ht="24.75" customHeight="1" x14ac:dyDescent="0.2">
      <c r="A24" s="37">
        <v>924</v>
      </c>
      <c r="B24" s="38">
        <v>23.47</v>
      </c>
      <c r="C24" s="38">
        <v>3.34</v>
      </c>
      <c r="D24" s="38">
        <v>26.81</v>
      </c>
      <c r="E24" s="39" t="s">
        <v>64</v>
      </c>
      <c r="F24" s="39" t="s">
        <v>66</v>
      </c>
      <c r="G24" s="40">
        <v>2639600</v>
      </c>
      <c r="H24" s="40">
        <v>145178</v>
      </c>
      <c r="I24" s="40">
        <v>2784778</v>
      </c>
    </row>
    <row r="25" spans="1:9" ht="24.75" customHeight="1" x14ac:dyDescent="0.2">
      <c r="A25" s="37">
        <v>925</v>
      </c>
      <c r="B25" s="38">
        <v>23.47</v>
      </c>
      <c r="C25" s="38">
        <v>3.34</v>
      </c>
      <c r="D25" s="38">
        <v>26.81</v>
      </c>
      <c r="E25" s="39" t="s">
        <v>64</v>
      </c>
      <c r="F25" s="39" t="s">
        <v>66</v>
      </c>
      <c r="G25" s="40">
        <v>2639600</v>
      </c>
      <c r="H25" s="40">
        <v>145178</v>
      </c>
      <c r="I25" s="40">
        <v>2784778</v>
      </c>
    </row>
    <row r="26" spans="1:9" ht="24.75" customHeight="1" x14ac:dyDescent="0.2">
      <c r="A26" s="37">
        <v>926</v>
      </c>
      <c r="B26" s="38">
        <v>23.47</v>
      </c>
      <c r="C26" s="38">
        <v>3.34</v>
      </c>
      <c r="D26" s="38">
        <v>26.81</v>
      </c>
      <c r="E26" s="39" t="s">
        <v>64</v>
      </c>
      <c r="F26" s="39" t="s">
        <v>66</v>
      </c>
      <c r="G26" s="40">
        <v>2639600</v>
      </c>
      <c r="H26" s="40">
        <v>145178</v>
      </c>
      <c r="I26" s="40">
        <v>2784778</v>
      </c>
    </row>
    <row r="27" spans="1:9" ht="24.75" customHeight="1" x14ac:dyDescent="0.2">
      <c r="A27" s="37">
        <v>927</v>
      </c>
      <c r="B27" s="38">
        <v>23.47</v>
      </c>
      <c r="C27" s="38">
        <v>3.34</v>
      </c>
      <c r="D27" s="38">
        <v>26.81</v>
      </c>
      <c r="E27" s="39" t="s">
        <v>64</v>
      </c>
      <c r="F27" s="39" t="s">
        <v>66</v>
      </c>
      <c r="G27" s="40">
        <v>2639600</v>
      </c>
      <c r="H27" s="40">
        <v>145178</v>
      </c>
      <c r="I27" s="40">
        <v>2784778</v>
      </c>
    </row>
    <row r="28" spans="1:9" ht="24.75" customHeight="1" x14ac:dyDescent="0.2">
      <c r="A28" s="37">
        <v>928</v>
      </c>
      <c r="B28" s="38">
        <v>23.47</v>
      </c>
      <c r="C28" s="38">
        <v>3.34</v>
      </c>
      <c r="D28" s="38">
        <v>26.81</v>
      </c>
      <c r="E28" s="39" t="s">
        <v>64</v>
      </c>
      <c r="F28" s="39" t="s">
        <v>66</v>
      </c>
      <c r="G28" s="40">
        <v>2639600</v>
      </c>
      <c r="H28" s="40">
        <v>145178</v>
      </c>
      <c r="I28" s="40">
        <v>2784778</v>
      </c>
    </row>
    <row r="29" spans="1:9" ht="24.75" customHeight="1" x14ac:dyDescent="0.2">
      <c r="A29" s="37">
        <v>929</v>
      </c>
      <c r="B29" s="38">
        <v>28.87</v>
      </c>
      <c r="C29" s="38">
        <v>3.4</v>
      </c>
      <c r="D29" s="38">
        <v>32.270000000000003</v>
      </c>
      <c r="E29" s="39" t="s">
        <v>67</v>
      </c>
      <c r="F29" s="39" t="s">
        <v>66</v>
      </c>
      <c r="G29" s="40">
        <v>3177200</v>
      </c>
      <c r="H29" s="40">
        <v>174746</v>
      </c>
      <c r="I29" s="40">
        <v>3351946</v>
      </c>
    </row>
    <row r="30" spans="1:9" ht="24.75" customHeight="1" x14ac:dyDescent="0.2">
      <c r="A30" s="37">
        <v>930</v>
      </c>
      <c r="B30" s="38">
        <v>23.84</v>
      </c>
      <c r="C30" s="38">
        <v>0</v>
      </c>
      <c r="D30" s="38">
        <v>23.84</v>
      </c>
      <c r="E30" s="39" t="s">
        <v>61</v>
      </c>
      <c r="F30" s="39" t="s">
        <v>66</v>
      </c>
      <c r="G30" s="40">
        <v>2347200</v>
      </c>
      <c r="H30" s="40">
        <v>129096</v>
      </c>
      <c r="I30" s="40">
        <v>2476296</v>
      </c>
    </row>
    <row r="31" spans="1:9" ht="24.75" customHeight="1" x14ac:dyDescent="0.2">
      <c r="A31" s="37">
        <v>931</v>
      </c>
      <c r="B31" s="38">
        <v>23.47</v>
      </c>
      <c r="C31" s="38">
        <v>3.38</v>
      </c>
      <c r="D31" s="38">
        <v>26.85</v>
      </c>
      <c r="E31" s="39" t="s">
        <v>64</v>
      </c>
      <c r="F31" s="39" t="s">
        <v>66</v>
      </c>
      <c r="G31" s="40">
        <v>2643600</v>
      </c>
      <c r="H31" s="40">
        <v>145398</v>
      </c>
      <c r="I31" s="40">
        <v>2788998</v>
      </c>
    </row>
    <row r="32" spans="1:9" ht="24.75" customHeight="1" x14ac:dyDescent="0.2">
      <c r="A32" s="37">
        <v>932</v>
      </c>
      <c r="B32" s="38">
        <v>23.47</v>
      </c>
      <c r="C32" s="38">
        <v>3.34</v>
      </c>
      <c r="D32" s="38">
        <v>26.81</v>
      </c>
      <c r="E32" s="39" t="s">
        <v>64</v>
      </c>
      <c r="F32" s="39" t="s">
        <v>66</v>
      </c>
      <c r="G32" s="40">
        <v>2639600</v>
      </c>
      <c r="H32" s="40">
        <v>145178</v>
      </c>
      <c r="I32" s="40">
        <v>2784778</v>
      </c>
    </row>
    <row r="33" spans="1:9" ht="24.75" customHeight="1" x14ac:dyDescent="0.2">
      <c r="A33" s="37">
        <v>933</v>
      </c>
      <c r="B33" s="38">
        <v>23.47</v>
      </c>
      <c r="C33" s="38">
        <v>3.34</v>
      </c>
      <c r="D33" s="38">
        <v>26.81</v>
      </c>
      <c r="E33" s="39" t="s">
        <v>64</v>
      </c>
      <c r="F33" s="39" t="s">
        <v>66</v>
      </c>
      <c r="G33" s="40">
        <v>2639600</v>
      </c>
      <c r="H33" s="40">
        <v>145178</v>
      </c>
      <c r="I33" s="40">
        <v>2784778</v>
      </c>
    </row>
    <row r="34" spans="1:9" ht="24.75" customHeight="1" x14ac:dyDescent="0.2">
      <c r="A34" s="37">
        <v>934</v>
      </c>
      <c r="B34" s="38">
        <v>23.47</v>
      </c>
      <c r="C34" s="38">
        <v>3.34</v>
      </c>
      <c r="D34" s="38">
        <v>26.81</v>
      </c>
      <c r="E34" s="39" t="s">
        <v>64</v>
      </c>
      <c r="F34" s="39" t="s">
        <v>66</v>
      </c>
      <c r="G34" s="40">
        <v>2639600</v>
      </c>
      <c r="H34" s="40">
        <v>145178</v>
      </c>
      <c r="I34" s="40">
        <v>2784778</v>
      </c>
    </row>
    <row r="35" spans="1:9" ht="24.75" customHeight="1" x14ac:dyDescent="0.2">
      <c r="A35" s="37">
        <v>935</v>
      </c>
      <c r="B35" s="38">
        <v>23.47</v>
      </c>
      <c r="C35" s="38">
        <v>3.34</v>
      </c>
      <c r="D35" s="38">
        <v>26.81</v>
      </c>
      <c r="E35" s="39" t="s">
        <v>64</v>
      </c>
      <c r="F35" s="39" t="s">
        <v>66</v>
      </c>
      <c r="G35" s="40">
        <v>2639600</v>
      </c>
      <c r="H35" s="40">
        <v>145178</v>
      </c>
      <c r="I35" s="40">
        <v>2784778</v>
      </c>
    </row>
    <row r="36" spans="1:9" ht="24.75" customHeight="1" x14ac:dyDescent="0.2">
      <c r="A36" s="37">
        <v>936</v>
      </c>
      <c r="B36" s="38">
        <v>23.47</v>
      </c>
      <c r="C36" s="38">
        <v>3.34</v>
      </c>
      <c r="D36" s="38">
        <v>26.81</v>
      </c>
      <c r="E36" s="39" t="s">
        <v>64</v>
      </c>
      <c r="F36" s="39" t="s">
        <v>66</v>
      </c>
      <c r="G36" s="40">
        <v>2639600</v>
      </c>
      <c r="H36" s="40">
        <v>145178</v>
      </c>
      <c r="I36" s="40">
        <v>2784778</v>
      </c>
    </row>
    <row r="37" spans="1:9" ht="24.75" customHeight="1" x14ac:dyDescent="0.2">
      <c r="A37" s="37">
        <v>937</v>
      </c>
      <c r="B37" s="38">
        <v>23.84</v>
      </c>
      <c r="C37" s="38">
        <v>3.31</v>
      </c>
      <c r="D37" s="38">
        <v>27.15</v>
      </c>
      <c r="E37" s="39" t="s">
        <v>64</v>
      </c>
      <c r="F37" s="39" t="s">
        <v>66</v>
      </c>
      <c r="G37" s="40">
        <v>2673100</v>
      </c>
      <c r="H37" s="40">
        <v>147021</v>
      </c>
      <c r="I37" s="40">
        <v>2820121</v>
      </c>
    </row>
    <row r="38" spans="1:9" ht="24.75" customHeight="1" x14ac:dyDescent="0.2">
      <c r="A38" s="37">
        <v>943</v>
      </c>
      <c r="B38" s="38">
        <v>24.96</v>
      </c>
      <c r="C38" s="38">
        <v>3.4</v>
      </c>
      <c r="D38" s="38">
        <v>28.36</v>
      </c>
      <c r="E38" s="39" t="s">
        <v>64</v>
      </c>
      <c r="F38" s="39" t="s">
        <v>62</v>
      </c>
      <c r="G38" s="40">
        <v>2820600</v>
      </c>
      <c r="H38" s="40">
        <v>155133</v>
      </c>
      <c r="I38" s="40">
        <v>2975733</v>
      </c>
    </row>
    <row r="39" spans="1:9" ht="24.75" customHeight="1" x14ac:dyDescent="0.2">
      <c r="A39" s="37">
        <v>945</v>
      </c>
      <c r="B39" s="38">
        <v>23.47</v>
      </c>
      <c r="C39" s="38">
        <v>3.34</v>
      </c>
      <c r="D39" s="38">
        <v>26.81</v>
      </c>
      <c r="E39" s="39" t="s">
        <v>64</v>
      </c>
      <c r="F39" s="39" t="s">
        <v>62</v>
      </c>
      <c r="G39" s="40">
        <v>2666400</v>
      </c>
      <c r="H39" s="40">
        <v>146652</v>
      </c>
      <c r="I39" s="40">
        <v>2813052</v>
      </c>
    </row>
    <row r="40" spans="1:9" ht="24.75" customHeight="1" x14ac:dyDescent="0.2">
      <c r="A40" s="37">
        <v>946</v>
      </c>
      <c r="B40" s="38">
        <v>23.47</v>
      </c>
      <c r="C40" s="38">
        <v>3.34</v>
      </c>
      <c r="D40" s="38">
        <v>26.81</v>
      </c>
      <c r="E40" s="39" t="s">
        <v>64</v>
      </c>
      <c r="F40" s="39" t="s">
        <v>62</v>
      </c>
      <c r="G40" s="40">
        <v>2666400</v>
      </c>
      <c r="H40" s="40">
        <v>146652</v>
      </c>
      <c r="I40" s="40">
        <v>2813052</v>
      </c>
    </row>
    <row r="41" spans="1:9" ht="24.75" customHeight="1" x14ac:dyDescent="0.2">
      <c r="A41" s="37">
        <v>947</v>
      </c>
      <c r="B41" s="38">
        <v>23.47</v>
      </c>
      <c r="C41" s="38">
        <v>3.34</v>
      </c>
      <c r="D41" s="38">
        <v>26.81</v>
      </c>
      <c r="E41" s="39" t="s">
        <v>64</v>
      </c>
      <c r="F41" s="39" t="s">
        <v>62</v>
      </c>
      <c r="G41" s="40">
        <v>2666400</v>
      </c>
      <c r="H41" s="40">
        <v>146652</v>
      </c>
      <c r="I41" s="40">
        <v>2813052</v>
      </c>
    </row>
    <row r="42" spans="1:9" ht="24.75" customHeight="1" x14ac:dyDescent="0.2">
      <c r="A42" s="37">
        <v>948</v>
      </c>
      <c r="B42" s="38">
        <v>23.47</v>
      </c>
      <c r="C42" s="38">
        <v>3.34</v>
      </c>
      <c r="D42" s="38">
        <v>26.81</v>
      </c>
      <c r="E42" s="39" t="s">
        <v>64</v>
      </c>
      <c r="F42" s="39" t="s">
        <v>62</v>
      </c>
      <c r="G42" s="40">
        <v>2666400</v>
      </c>
      <c r="H42" s="40">
        <v>146652</v>
      </c>
      <c r="I42" s="40">
        <v>2813052</v>
      </c>
    </row>
    <row r="43" spans="1:9" ht="24.75" customHeight="1" x14ac:dyDescent="0.2">
      <c r="A43" s="37">
        <v>949</v>
      </c>
      <c r="B43" s="38">
        <v>23.47</v>
      </c>
      <c r="C43" s="38">
        <v>3.34</v>
      </c>
      <c r="D43" s="38">
        <v>26.81</v>
      </c>
      <c r="E43" s="39" t="s">
        <v>64</v>
      </c>
      <c r="F43" s="39" t="s">
        <v>62</v>
      </c>
      <c r="G43" s="40">
        <v>2666400</v>
      </c>
      <c r="H43" s="40">
        <v>146652</v>
      </c>
      <c r="I43" s="40">
        <v>2813052</v>
      </c>
    </row>
    <row r="44" spans="1:9" ht="24.75" customHeight="1" x14ac:dyDescent="0.2">
      <c r="A44" s="37">
        <v>950</v>
      </c>
      <c r="B44" s="38">
        <v>23.47</v>
      </c>
      <c r="C44" s="38">
        <v>3.34</v>
      </c>
      <c r="D44" s="38">
        <v>26.81</v>
      </c>
      <c r="E44" s="39" t="s">
        <v>64</v>
      </c>
      <c r="F44" s="39" t="s">
        <v>62</v>
      </c>
      <c r="G44" s="40">
        <v>2666400</v>
      </c>
      <c r="H44" s="40">
        <v>146652</v>
      </c>
      <c r="I44" s="40">
        <v>2813052</v>
      </c>
    </row>
    <row r="45" spans="1:9" ht="24.75" customHeight="1" x14ac:dyDescent="0.2">
      <c r="A45" s="37">
        <v>951</v>
      </c>
      <c r="B45" s="38">
        <v>23.47</v>
      </c>
      <c r="C45" s="38">
        <v>3.34</v>
      </c>
      <c r="D45" s="38">
        <v>26.81</v>
      </c>
      <c r="E45" s="39" t="s">
        <v>64</v>
      </c>
      <c r="F45" s="39" t="s">
        <v>62</v>
      </c>
      <c r="G45" s="40">
        <v>2666400</v>
      </c>
      <c r="H45" s="40">
        <v>146652</v>
      </c>
      <c r="I45" s="40">
        <v>2813052</v>
      </c>
    </row>
    <row r="46" spans="1:9" ht="24.75" customHeight="1" x14ac:dyDescent="0.2">
      <c r="A46" s="37">
        <v>952</v>
      </c>
      <c r="B46" s="38">
        <v>39.950000000000003</v>
      </c>
      <c r="C46" s="38">
        <v>6.77</v>
      </c>
      <c r="D46" s="38">
        <v>46.72</v>
      </c>
      <c r="E46" s="39" t="s">
        <v>68</v>
      </c>
      <c r="F46" s="39" t="s">
        <v>62</v>
      </c>
      <c r="G46" s="40">
        <v>5204192</v>
      </c>
      <c r="H46" s="40">
        <v>255563</v>
      </c>
      <c r="I46" s="40">
        <v>5459755</v>
      </c>
    </row>
    <row r="47" spans="1:9" ht="24.75" customHeight="1" x14ac:dyDescent="0.2">
      <c r="A47" s="37">
        <v>1001</v>
      </c>
      <c r="B47" s="38">
        <v>23.84</v>
      </c>
      <c r="C47" s="38">
        <v>0</v>
      </c>
      <c r="D47" s="38">
        <v>23.84</v>
      </c>
      <c r="E47" s="39" t="s">
        <v>61</v>
      </c>
      <c r="F47" s="39" t="s">
        <v>62</v>
      </c>
      <c r="G47" s="40">
        <v>2378200</v>
      </c>
      <c r="H47" s="40">
        <v>130801</v>
      </c>
      <c r="I47" s="40">
        <v>2509001</v>
      </c>
    </row>
    <row r="48" spans="1:9" ht="24.75" customHeight="1" x14ac:dyDescent="0.2">
      <c r="A48" s="37">
        <v>1002</v>
      </c>
      <c r="B48" s="38">
        <v>39.51</v>
      </c>
      <c r="C48" s="38">
        <v>3.31</v>
      </c>
      <c r="D48" s="38">
        <v>42.82</v>
      </c>
      <c r="E48" s="39" t="s">
        <v>63</v>
      </c>
      <c r="F48" s="39" t="s">
        <v>62</v>
      </c>
      <c r="G48" s="40">
        <v>4784192</v>
      </c>
      <c r="H48" s="40">
        <v>234938</v>
      </c>
      <c r="I48" s="40">
        <v>5019130</v>
      </c>
    </row>
    <row r="49" spans="1:9" ht="24.75" customHeight="1" x14ac:dyDescent="0.2">
      <c r="A49" s="37">
        <v>1003</v>
      </c>
      <c r="B49" s="38">
        <v>23.65</v>
      </c>
      <c r="C49" s="38">
        <v>3.34</v>
      </c>
      <c r="D49" s="38">
        <v>26.99</v>
      </c>
      <c r="E49" s="39" t="s">
        <v>64</v>
      </c>
      <c r="F49" s="39" t="s">
        <v>62</v>
      </c>
      <c r="G49" s="40">
        <v>2692400</v>
      </c>
      <c r="H49" s="40">
        <v>148082</v>
      </c>
      <c r="I49" s="40">
        <v>2840482</v>
      </c>
    </row>
    <row r="50" spans="1:9" ht="24.75" customHeight="1" x14ac:dyDescent="0.2">
      <c r="A50" s="37">
        <v>1005</v>
      </c>
      <c r="B50" s="38">
        <v>23.47</v>
      </c>
      <c r="C50" s="38">
        <v>3.34</v>
      </c>
      <c r="D50" s="38">
        <v>26.81</v>
      </c>
      <c r="E50" s="39" t="s">
        <v>64</v>
      </c>
      <c r="F50" s="39" t="s">
        <v>62</v>
      </c>
      <c r="G50" s="40">
        <v>2674500</v>
      </c>
      <c r="H50" s="40">
        <v>147098</v>
      </c>
      <c r="I50" s="40">
        <v>2821598</v>
      </c>
    </row>
    <row r="51" spans="1:9" ht="24.75" customHeight="1" x14ac:dyDescent="0.2">
      <c r="A51" s="37">
        <v>1006</v>
      </c>
      <c r="B51" s="38">
        <v>23.47</v>
      </c>
      <c r="C51" s="38">
        <v>3.34</v>
      </c>
      <c r="D51" s="38">
        <v>26.81</v>
      </c>
      <c r="E51" s="39" t="s">
        <v>64</v>
      </c>
      <c r="F51" s="39" t="s">
        <v>62</v>
      </c>
      <c r="G51" s="40">
        <v>2674500</v>
      </c>
      <c r="H51" s="40">
        <v>147098</v>
      </c>
      <c r="I51" s="40">
        <v>2821598</v>
      </c>
    </row>
    <row r="52" spans="1:9" ht="24.75" customHeight="1" x14ac:dyDescent="0.2">
      <c r="A52" s="37">
        <v>1007</v>
      </c>
      <c r="B52" s="38">
        <v>23.47</v>
      </c>
      <c r="C52" s="38">
        <v>3.34</v>
      </c>
      <c r="D52" s="38">
        <v>26.81</v>
      </c>
      <c r="E52" s="39" t="s">
        <v>64</v>
      </c>
      <c r="F52" s="39" t="s">
        <v>62</v>
      </c>
      <c r="G52" s="40">
        <v>2674500</v>
      </c>
      <c r="H52" s="40">
        <v>147098</v>
      </c>
      <c r="I52" s="40">
        <v>2821598</v>
      </c>
    </row>
    <row r="53" spans="1:9" ht="24.75" customHeight="1" x14ac:dyDescent="0.2">
      <c r="A53" s="37">
        <v>1008</v>
      </c>
      <c r="B53" s="38">
        <v>23.47</v>
      </c>
      <c r="C53" s="38">
        <v>3.34</v>
      </c>
      <c r="D53" s="38">
        <v>26.81</v>
      </c>
      <c r="E53" s="39" t="s">
        <v>64</v>
      </c>
      <c r="F53" s="39" t="s">
        <v>62</v>
      </c>
      <c r="G53" s="40">
        <v>2674500</v>
      </c>
      <c r="H53" s="40">
        <v>147098</v>
      </c>
      <c r="I53" s="40">
        <v>2821598</v>
      </c>
    </row>
    <row r="54" spans="1:9" ht="24.75" customHeight="1" x14ac:dyDescent="0.2">
      <c r="A54" s="37">
        <v>1009</v>
      </c>
      <c r="B54" s="38">
        <v>23.47</v>
      </c>
      <c r="C54" s="38">
        <v>3.34</v>
      </c>
      <c r="D54" s="38">
        <v>26.81</v>
      </c>
      <c r="E54" s="39" t="s">
        <v>64</v>
      </c>
      <c r="F54" s="39" t="s">
        <v>62</v>
      </c>
      <c r="G54" s="40">
        <v>2674500</v>
      </c>
      <c r="H54" s="40">
        <v>147098</v>
      </c>
      <c r="I54" s="40">
        <v>2821598</v>
      </c>
    </row>
    <row r="55" spans="1:9" ht="24.75" customHeight="1" x14ac:dyDescent="0.2">
      <c r="A55" s="37">
        <v>1010</v>
      </c>
      <c r="B55" s="38">
        <v>23.47</v>
      </c>
      <c r="C55" s="38">
        <v>3.34</v>
      </c>
      <c r="D55" s="38">
        <v>26.81</v>
      </c>
      <c r="E55" s="39" t="s">
        <v>64</v>
      </c>
      <c r="F55" s="39" t="s">
        <v>62</v>
      </c>
      <c r="G55" s="40">
        <v>2674500</v>
      </c>
      <c r="H55" s="40">
        <v>147098</v>
      </c>
      <c r="I55" s="40">
        <v>2821598</v>
      </c>
    </row>
    <row r="56" spans="1:9" ht="24.75" customHeight="1" x14ac:dyDescent="0.2">
      <c r="A56" s="37">
        <v>1011</v>
      </c>
      <c r="B56" s="38">
        <v>23.47</v>
      </c>
      <c r="C56" s="38">
        <v>3.34</v>
      </c>
      <c r="D56" s="38">
        <v>26.81</v>
      </c>
      <c r="E56" s="39" t="s">
        <v>64</v>
      </c>
      <c r="F56" s="39" t="s">
        <v>62</v>
      </c>
      <c r="G56" s="40">
        <v>2674500</v>
      </c>
      <c r="H56" s="40">
        <v>147098</v>
      </c>
      <c r="I56" s="40">
        <v>2821598</v>
      </c>
    </row>
    <row r="57" spans="1:9" ht="24.75" customHeight="1" x14ac:dyDescent="0.2">
      <c r="A57" s="37">
        <v>1012</v>
      </c>
      <c r="B57" s="38">
        <v>23.84</v>
      </c>
      <c r="C57" s="38">
        <v>3.4</v>
      </c>
      <c r="D57" s="38">
        <v>27.24</v>
      </c>
      <c r="E57" s="39" t="s">
        <v>64</v>
      </c>
      <c r="F57" s="39" t="s">
        <v>62</v>
      </c>
      <c r="G57" s="40">
        <v>2717400</v>
      </c>
      <c r="H57" s="40">
        <v>149457</v>
      </c>
      <c r="I57" s="40">
        <v>2866857</v>
      </c>
    </row>
    <row r="58" spans="1:9" ht="24.75" customHeight="1" x14ac:dyDescent="0.2">
      <c r="A58" s="37">
        <v>1014</v>
      </c>
      <c r="B58" s="38">
        <v>32.520000000000003</v>
      </c>
      <c r="C58" s="38">
        <v>0</v>
      </c>
      <c r="D58" s="38">
        <v>32.520000000000003</v>
      </c>
      <c r="E58" s="39" t="s">
        <v>65</v>
      </c>
      <c r="F58" s="39" t="s">
        <v>66</v>
      </c>
      <c r="G58" s="40">
        <v>3593296</v>
      </c>
      <c r="H58" s="40">
        <v>176457</v>
      </c>
      <c r="I58" s="40">
        <v>3769753</v>
      </c>
    </row>
    <row r="59" spans="1:9" ht="24.75" customHeight="1" x14ac:dyDescent="0.2">
      <c r="A59" s="37">
        <v>1015</v>
      </c>
      <c r="B59" s="38">
        <v>26.81</v>
      </c>
      <c r="C59" s="38">
        <v>0</v>
      </c>
      <c r="D59" s="38">
        <v>26.81</v>
      </c>
      <c r="E59" s="39" t="s">
        <v>61</v>
      </c>
      <c r="F59" s="39" t="s">
        <v>66</v>
      </c>
      <c r="G59" s="40">
        <v>2645000</v>
      </c>
      <c r="H59" s="40">
        <v>145475</v>
      </c>
      <c r="I59" s="40">
        <v>2790475</v>
      </c>
    </row>
    <row r="60" spans="1:9" ht="24.75" customHeight="1" x14ac:dyDescent="0.2">
      <c r="A60" s="37">
        <v>1016</v>
      </c>
      <c r="B60" s="38">
        <v>26.81</v>
      </c>
      <c r="C60" s="38">
        <v>0</v>
      </c>
      <c r="D60" s="38">
        <v>26.81</v>
      </c>
      <c r="E60" s="39" t="s">
        <v>61</v>
      </c>
      <c r="F60" s="39" t="s">
        <v>66</v>
      </c>
      <c r="G60" s="40">
        <v>2645000</v>
      </c>
      <c r="H60" s="40">
        <v>145475</v>
      </c>
      <c r="I60" s="40">
        <v>2790475</v>
      </c>
    </row>
    <row r="61" spans="1:9" ht="24.75" customHeight="1" x14ac:dyDescent="0.2">
      <c r="A61" s="37">
        <v>1017</v>
      </c>
      <c r="B61" s="38">
        <v>23.47</v>
      </c>
      <c r="C61" s="38">
        <v>3.34</v>
      </c>
      <c r="D61" s="38">
        <v>26.81</v>
      </c>
      <c r="E61" s="39" t="s">
        <v>64</v>
      </c>
      <c r="F61" s="39" t="s">
        <v>66</v>
      </c>
      <c r="G61" s="40">
        <v>2645000</v>
      </c>
      <c r="H61" s="40">
        <v>145475</v>
      </c>
      <c r="I61" s="40">
        <v>2790475</v>
      </c>
    </row>
    <row r="62" spans="1:9" ht="24.75" customHeight="1" x14ac:dyDescent="0.2">
      <c r="A62" s="37">
        <v>1018</v>
      </c>
      <c r="B62" s="38">
        <v>23.47</v>
      </c>
      <c r="C62" s="38">
        <v>3.34</v>
      </c>
      <c r="D62" s="38">
        <v>26.81</v>
      </c>
      <c r="E62" s="39" t="s">
        <v>64</v>
      </c>
      <c r="F62" s="39" t="s">
        <v>66</v>
      </c>
      <c r="G62" s="40">
        <v>2645000</v>
      </c>
      <c r="H62" s="40">
        <v>145475</v>
      </c>
      <c r="I62" s="40">
        <v>2790475</v>
      </c>
    </row>
    <row r="63" spans="1:9" ht="24.75" customHeight="1" x14ac:dyDescent="0.2">
      <c r="A63" s="37">
        <v>1019</v>
      </c>
      <c r="B63" s="38">
        <v>23.47</v>
      </c>
      <c r="C63" s="38">
        <v>3.34</v>
      </c>
      <c r="D63" s="38">
        <v>26.81</v>
      </c>
      <c r="E63" s="39" t="s">
        <v>64</v>
      </c>
      <c r="F63" s="39" t="s">
        <v>66</v>
      </c>
      <c r="G63" s="40">
        <v>2645000</v>
      </c>
      <c r="H63" s="40">
        <v>145475</v>
      </c>
      <c r="I63" s="40">
        <v>2790475</v>
      </c>
    </row>
    <row r="64" spans="1:9" ht="24.75" customHeight="1" x14ac:dyDescent="0.2">
      <c r="A64" s="37">
        <v>1020</v>
      </c>
      <c r="B64" s="38">
        <v>23.47</v>
      </c>
      <c r="C64" s="38">
        <v>3.34</v>
      </c>
      <c r="D64" s="38">
        <v>26.81</v>
      </c>
      <c r="E64" s="39" t="s">
        <v>64</v>
      </c>
      <c r="F64" s="39" t="s">
        <v>66</v>
      </c>
      <c r="G64" s="40">
        <v>2645000</v>
      </c>
      <c r="H64" s="40">
        <v>145475</v>
      </c>
      <c r="I64" s="40">
        <v>2790475</v>
      </c>
    </row>
    <row r="65" spans="1:9" ht="24.75" customHeight="1" x14ac:dyDescent="0.2">
      <c r="A65" s="37">
        <v>1021</v>
      </c>
      <c r="B65" s="38">
        <v>23.47</v>
      </c>
      <c r="C65" s="38">
        <v>3.34</v>
      </c>
      <c r="D65" s="38">
        <v>26.81</v>
      </c>
      <c r="E65" s="39" t="s">
        <v>64</v>
      </c>
      <c r="F65" s="39" t="s">
        <v>66</v>
      </c>
      <c r="G65" s="40">
        <v>2645000</v>
      </c>
      <c r="H65" s="40">
        <v>145475</v>
      </c>
      <c r="I65" s="40">
        <v>2790475</v>
      </c>
    </row>
    <row r="66" spans="1:9" ht="24.75" customHeight="1" x14ac:dyDescent="0.2">
      <c r="A66" s="37">
        <v>1022</v>
      </c>
      <c r="B66" s="38">
        <v>23.47</v>
      </c>
      <c r="C66" s="38">
        <v>3.34</v>
      </c>
      <c r="D66" s="38">
        <v>26.81</v>
      </c>
      <c r="E66" s="39" t="s">
        <v>64</v>
      </c>
      <c r="F66" s="39" t="s">
        <v>66</v>
      </c>
      <c r="G66" s="40">
        <v>2645000</v>
      </c>
      <c r="H66" s="40">
        <v>145475</v>
      </c>
      <c r="I66" s="40">
        <v>2790475</v>
      </c>
    </row>
    <row r="67" spans="1:9" ht="24.75" customHeight="1" x14ac:dyDescent="0.2">
      <c r="A67" s="37">
        <v>1023</v>
      </c>
      <c r="B67" s="38">
        <v>23.47</v>
      </c>
      <c r="C67" s="38">
        <v>3.34</v>
      </c>
      <c r="D67" s="38">
        <v>26.81</v>
      </c>
      <c r="E67" s="39" t="s">
        <v>64</v>
      </c>
      <c r="F67" s="39" t="s">
        <v>66</v>
      </c>
      <c r="G67" s="40">
        <v>2645000</v>
      </c>
      <c r="H67" s="40">
        <v>145475</v>
      </c>
      <c r="I67" s="40">
        <v>2790475</v>
      </c>
    </row>
    <row r="68" spans="1:9" ht="24.75" customHeight="1" x14ac:dyDescent="0.2">
      <c r="A68" s="37">
        <v>1024</v>
      </c>
      <c r="B68" s="38">
        <v>23.47</v>
      </c>
      <c r="C68" s="38">
        <v>3.34</v>
      </c>
      <c r="D68" s="38">
        <v>26.81</v>
      </c>
      <c r="E68" s="39" t="s">
        <v>64</v>
      </c>
      <c r="F68" s="39" t="s">
        <v>66</v>
      </c>
      <c r="G68" s="40">
        <v>2645000</v>
      </c>
      <c r="H68" s="40">
        <v>145475</v>
      </c>
      <c r="I68" s="40">
        <v>2790475</v>
      </c>
    </row>
    <row r="69" spans="1:9" ht="24.75" customHeight="1" x14ac:dyDescent="0.2">
      <c r="A69" s="37">
        <v>1025</v>
      </c>
      <c r="B69" s="38">
        <v>23.47</v>
      </c>
      <c r="C69" s="38">
        <v>3.34</v>
      </c>
      <c r="D69" s="38">
        <v>26.81</v>
      </c>
      <c r="E69" s="39" t="s">
        <v>64</v>
      </c>
      <c r="F69" s="39" t="s">
        <v>66</v>
      </c>
      <c r="G69" s="40">
        <v>2645000</v>
      </c>
      <c r="H69" s="40">
        <v>145475</v>
      </c>
      <c r="I69" s="40">
        <v>2790475</v>
      </c>
    </row>
    <row r="70" spans="1:9" ht="24.75" customHeight="1" x14ac:dyDescent="0.2">
      <c r="A70" s="37">
        <v>1026</v>
      </c>
      <c r="B70" s="38">
        <v>23.47</v>
      </c>
      <c r="C70" s="38">
        <v>3.34</v>
      </c>
      <c r="D70" s="38">
        <v>26.81</v>
      </c>
      <c r="E70" s="39" t="s">
        <v>64</v>
      </c>
      <c r="F70" s="39" t="s">
        <v>66</v>
      </c>
      <c r="G70" s="40">
        <v>2645000</v>
      </c>
      <c r="H70" s="40">
        <v>145475</v>
      </c>
      <c r="I70" s="40">
        <v>2790475</v>
      </c>
    </row>
    <row r="71" spans="1:9" ht="24.75" customHeight="1" x14ac:dyDescent="0.2">
      <c r="A71" s="37">
        <v>1027</v>
      </c>
      <c r="B71" s="38">
        <v>23.47</v>
      </c>
      <c r="C71" s="38">
        <v>3.34</v>
      </c>
      <c r="D71" s="38">
        <v>26.81</v>
      </c>
      <c r="E71" s="39" t="s">
        <v>64</v>
      </c>
      <c r="F71" s="39" t="s">
        <v>66</v>
      </c>
      <c r="G71" s="40">
        <v>2645000</v>
      </c>
      <c r="H71" s="40">
        <v>145475</v>
      </c>
      <c r="I71" s="40">
        <v>2790475</v>
      </c>
    </row>
    <row r="72" spans="1:9" ht="24.75" customHeight="1" x14ac:dyDescent="0.2">
      <c r="A72" s="37">
        <v>1028</v>
      </c>
      <c r="B72" s="38">
        <v>23.47</v>
      </c>
      <c r="C72" s="38">
        <v>3.34</v>
      </c>
      <c r="D72" s="38">
        <v>26.81</v>
      </c>
      <c r="E72" s="39" t="s">
        <v>64</v>
      </c>
      <c r="F72" s="39" t="s">
        <v>66</v>
      </c>
      <c r="G72" s="40">
        <v>2645000</v>
      </c>
      <c r="H72" s="40">
        <v>145475</v>
      </c>
      <c r="I72" s="40">
        <v>2790475</v>
      </c>
    </row>
    <row r="73" spans="1:9" ht="24.75" customHeight="1" x14ac:dyDescent="0.2">
      <c r="A73" s="37">
        <v>1029</v>
      </c>
      <c r="B73" s="38">
        <v>28.87</v>
      </c>
      <c r="C73" s="38">
        <v>3.4</v>
      </c>
      <c r="D73" s="38">
        <v>32.270000000000003</v>
      </c>
      <c r="E73" s="39" t="s">
        <v>67</v>
      </c>
      <c r="F73" s="39" t="s">
        <v>66</v>
      </c>
      <c r="G73" s="40">
        <v>3183600</v>
      </c>
      <c r="H73" s="40">
        <v>175098</v>
      </c>
      <c r="I73" s="40">
        <v>3358698</v>
      </c>
    </row>
    <row r="74" spans="1:9" ht="24.75" customHeight="1" x14ac:dyDescent="0.2">
      <c r="A74" s="37">
        <v>1030</v>
      </c>
      <c r="B74" s="38">
        <v>23.84</v>
      </c>
      <c r="C74" s="38">
        <v>0</v>
      </c>
      <c r="D74" s="38">
        <v>23.84</v>
      </c>
      <c r="E74" s="39" t="s">
        <v>61</v>
      </c>
      <c r="F74" s="39" t="s">
        <v>66</v>
      </c>
      <c r="G74" s="40">
        <v>2352000</v>
      </c>
      <c r="H74" s="40">
        <v>129360</v>
      </c>
      <c r="I74" s="40">
        <v>2481360</v>
      </c>
    </row>
    <row r="75" spans="1:9" ht="24.75" customHeight="1" x14ac:dyDescent="0.2">
      <c r="A75" s="37">
        <v>1031</v>
      </c>
      <c r="B75" s="38">
        <v>23.47</v>
      </c>
      <c r="C75" s="38">
        <v>3.38</v>
      </c>
      <c r="D75" s="38">
        <v>26.85</v>
      </c>
      <c r="E75" s="39" t="s">
        <v>64</v>
      </c>
      <c r="F75" s="39" t="s">
        <v>66</v>
      </c>
      <c r="G75" s="40">
        <v>2648900</v>
      </c>
      <c r="H75" s="40">
        <v>145690</v>
      </c>
      <c r="I75" s="40">
        <v>2794590</v>
      </c>
    </row>
    <row r="76" spans="1:9" ht="24.75" customHeight="1" x14ac:dyDescent="0.2">
      <c r="A76" s="37">
        <v>1032</v>
      </c>
      <c r="B76" s="38">
        <v>23.47</v>
      </c>
      <c r="C76" s="38">
        <v>3.34</v>
      </c>
      <c r="D76" s="38">
        <v>26.81</v>
      </c>
      <c r="E76" s="39" t="s">
        <v>64</v>
      </c>
      <c r="F76" s="39" t="s">
        <v>66</v>
      </c>
      <c r="G76" s="40">
        <v>2645000</v>
      </c>
      <c r="H76" s="40">
        <v>145475</v>
      </c>
      <c r="I76" s="40">
        <v>2790475</v>
      </c>
    </row>
    <row r="77" spans="1:9" ht="24.75" customHeight="1" x14ac:dyDescent="0.2">
      <c r="A77" s="37">
        <v>1033</v>
      </c>
      <c r="B77" s="38">
        <v>23.47</v>
      </c>
      <c r="C77" s="38">
        <v>3.34</v>
      </c>
      <c r="D77" s="38">
        <v>26.81</v>
      </c>
      <c r="E77" s="39" t="s">
        <v>64</v>
      </c>
      <c r="F77" s="39" t="s">
        <v>66</v>
      </c>
      <c r="G77" s="40">
        <v>2645000</v>
      </c>
      <c r="H77" s="40">
        <v>145475</v>
      </c>
      <c r="I77" s="40">
        <v>2790475</v>
      </c>
    </row>
    <row r="78" spans="1:9" ht="24.75" customHeight="1" x14ac:dyDescent="0.2">
      <c r="A78" s="37">
        <v>1034</v>
      </c>
      <c r="B78" s="38">
        <v>23.47</v>
      </c>
      <c r="C78" s="38">
        <v>3.34</v>
      </c>
      <c r="D78" s="38">
        <v>26.81</v>
      </c>
      <c r="E78" s="39" t="s">
        <v>64</v>
      </c>
      <c r="F78" s="39" t="s">
        <v>66</v>
      </c>
      <c r="G78" s="40">
        <v>2645000</v>
      </c>
      <c r="H78" s="40">
        <v>145475</v>
      </c>
      <c r="I78" s="40">
        <v>2790475</v>
      </c>
    </row>
    <row r="79" spans="1:9" ht="24.75" customHeight="1" x14ac:dyDescent="0.2">
      <c r="A79" s="37">
        <v>1035</v>
      </c>
      <c r="B79" s="38">
        <v>23.47</v>
      </c>
      <c r="C79" s="38">
        <v>3.34</v>
      </c>
      <c r="D79" s="38">
        <v>26.81</v>
      </c>
      <c r="E79" s="39" t="s">
        <v>64</v>
      </c>
      <c r="F79" s="39" t="s">
        <v>66</v>
      </c>
      <c r="G79" s="40">
        <v>2645000</v>
      </c>
      <c r="H79" s="40">
        <v>145475</v>
      </c>
      <c r="I79" s="40">
        <v>2790475</v>
      </c>
    </row>
    <row r="80" spans="1:9" ht="24.75" customHeight="1" x14ac:dyDescent="0.2">
      <c r="A80" s="37">
        <v>1036</v>
      </c>
      <c r="B80" s="38">
        <v>23.47</v>
      </c>
      <c r="C80" s="38">
        <v>3.34</v>
      </c>
      <c r="D80" s="38">
        <v>26.81</v>
      </c>
      <c r="E80" s="39" t="s">
        <v>64</v>
      </c>
      <c r="F80" s="39" t="s">
        <v>66</v>
      </c>
      <c r="G80" s="40">
        <v>2645000</v>
      </c>
      <c r="H80" s="40">
        <v>145475</v>
      </c>
      <c r="I80" s="40">
        <v>2790475</v>
      </c>
    </row>
    <row r="81" spans="1:9" ht="24.75" customHeight="1" x14ac:dyDescent="0.2">
      <c r="A81" s="37">
        <v>1037</v>
      </c>
      <c r="B81" s="38">
        <v>23.84</v>
      </c>
      <c r="C81" s="38">
        <v>3.31</v>
      </c>
      <c r="D81" s="38">
        <v>27.15</v>
      </c>
      <c r="E81" s="39" t="s">
        <v>64</v>
      </c>
      <c r="F81" s="39" t="s">
        <v>66</v>
      </c>
      <c r="G81" s="40">
        <v>2678500</v>
      </c>
      <c r="H81" s="40">
        <v>147318</v>
      </c>
      <c r="I81" s="40">
        <v>2825818</v>
      </c>
    </row>
    <row r="82" spans="1:9" ht="24.75" customHeight="1" x14ac:dyDescent="0.2">
      <c r="A82" s="37">
        <v>1043</v>
      </c>
      <c r="B82" s="38">
        <v>24.96</v>
      </c>
      <c r="C82" s="38">
        <v>3.4</v>
      </c>
      <c r="D82" s="38">
        <v>28.36</v>
      </c>
      <c r="E82" s="39" t="s">
        <v>64</v>
      </c>
      <c r="F82" s="39" t="s">
        <v>62</v>
      </c>
      <c r="G82" s="40">
        <v>2829100</v>
      </c>
      <c r="H82" s="40">
        <v>155601</v>
      </c>
      <c r="I82" s="40">
        <v>2984701</v>
      </c>
    </row>
    <row r="83" spans="1:9" ht="24.75" customHeight="1" x14ac:dyDescent="0.2">
      <c r="A83" s="37">
        <v>1045</v>
      </c>
      <c r="B83" s="38">
        <v>23.47</v>
      </c>
      <c r="C83" s="38">
        <v>3.34</v>
      </c>
      <c r="D83" s="38">
        <v>26.81</v>
      </c>
      <c r="E83" s="39" t="s">
        <v>64</v>
      </c>
      <c r="F83" s="39" t="s">
        <v>62</v>
      </c>
      <c r="G83" s="40">
        <v>2674500</v>
      </c>
      <c r="H83" s="40">
        <v>147098</v>
      </c>
      <c r="I83" s="40">
        <v>2821598</v>
      </c>
    </row>
    <row r="84" spans="1:9" ht="24.75" customHeight="1" x14ac:dyDescent="0.2">
      <c r="A84" s="37">
        <v>1046</v>
      </c>
      <c r="B84" s="38">
        <v>23.47</v>
      </c>
      <c r="C84" s="38">
        <v>3.34</v>
      </c>
      <c r="D84" s="38">
        <v>26.81</v>
      </c>
      <c r="E84" s="39" t="s">
        <v>64</v>
      </c>
      <c r="F84" s="39" t="s">
        <v>62</v>
      </c>
      <c r="G84" s="40">
        <v>2674500</v>
      </c>
      <c r="H84" s="40">
        <v>147098</v>
      </c>
      <c r="I84" s="40">
        <v>2821598</v>
      </c>
    </row>
    <row r="85" spans="1:9" ht="24.75" customHeight="1" x14ac:dyDescent="0.2">
      <c r="A85" s="37">
        <v>1047</v>
      </c>
      <c r="B85" s="38">
        <v>23.47</v>
      </c>
      <c r="C85" s="38">
        <v>3.34</v>
      </c>
      <c r="D85" s="38">
        <v>26.81</v>
      </c>
      <c r="E85" s="39" t="s">
        <v>64</v>
      </c>
      <c r="F85" s="39" t="s">
        <v>62</v>
      </c>
      <c r="G85" s="40">
        <v>2674500</v>
      </c>
      <c r="H85" s="40">
        <v>147098</v>
      </c>
      <c r="I85" s="40">
        <v>2821598</v>
      </c>
    </row>
    <row r="86" spans="1:9" ht="24.75" customHeight="1" x14ac:dyDescent="0.2">
      <c r="A86" s="37">
        <v>1048</v>
      </c>
      <c r="B86" s="38">
        <v>23.47</v>
      </c>
      <c r="C86" s="38">
        <v>3.34</v>
      </c>
      <c r="D86" s="38">
        <v>26.81</v>
      </c>
      <c r="E86" s="39" t="s">
        <v>64</v>
      </c>
      <c r="F86" s="39" t="s">
        <v>62</v>
      </c>
      <c r="G86" s="40">
        <v>2674500</v>
      </c>
      <c r="H86" s="40">
        <v>147098</v>
      </c>
      <c r="I86" s="40">
        <v>2821598</v>
      </c>
    </row>
    <row r="87" spans="1:9" ht="24.75" customHeight="1" x14ac:dyDescent="0.2">
      <c r="A87" s="37">
        <v>1049</v>
      </c>
      <c r="B87" s="38">
        <v>23.47</v>
      </c>
      <c r="C87" s="38">
        <v>3.34</v>
      </c>
      <c r="D87" s="38">
        <v>26.81</v>
      </c>
      <c r="E87" s="39" t="s">
        <v>64</v>
      </c>
      <c r="F87" s="39" t="s">
        <v>62</v>
      </c>
      <c r="G87" s="40">
        <v>2674500</v>
      </c>
      <c r="H87" s="40">
        <v>147098</v>
      </c>
      <c r="I87" s="40">
        <v>2821598</v>
      </c>
    </row>
    <row r="88" spans="1:9" ht="24.75" customHeight="1" x14ac:dyDescent="0.2">
      <c r="A88" s="37">
        <v>1050</v>
      </c>
      <c r="B88" s="38">
        <v>23.47</v>
      </c>
      <c r="C88" s="38">
        <v>3.34</v>
      </c>
      <c r="D88" s="38">
        <v>26.81</v>
      </c>
      <c r="E88" s="39" t="s">
        <v>64</v>
      </c>
      <c r="F88" s="39" t="s">
        <v>62</v>
      </c>
      <c r="G88" s="40">
        <v>2674500</v>
      </c>
      <c r="H88" s="40">
        <v>147098</v>
      </c>
      <c r="I88" s="40">
        <v>2821598</v>
      </c>
    </row>
    <row r="89" spans="1:9" ht="24.75" customHeight="1" x14ac:dyDescent="0.2">
      <c r="A89" s="37">
        <v>1051</v>
      </c>
      <c r="B89" s="38">
        <v>23.47</v>
      </c>
      <c r="C89" s="38">
        <v>3.34</v>
      </c>
      <c r="D89" s="38">
        <v>26.81</v>
      </c>
      <c r="E89" s="39" t="s">
        <v>64</v>
      </c>
      <c r="F89" s="39" t="s">
        <v>62</v>
      </c>
      <c r="G89" s="40">
        <v>2674500</v>
      </c>
      <c r="H89" s="40">
        <v>147098</v>
      </c>
      <c r="I89" s="40">
        <v>2821598</v>
      </c>
    </row>
    <row r="90" spans="1:9" ht="24.75" customHeight="1" x14ac:dyDescent="0.2">
      <c r="A90" s="37">
        <v>1052</v>
      </c>
      <c r="B90" s="38">
        <v>39.950000000000003</v>
      </c>
      <c r="C90" s="38">
        <v>6.77</v>
      </c>
      <c r="D90" s="38">
        <v>46.72</v>
      </c>
      <c r="E90" s="39" t="s">
        <v>68</v>
      </c>
      <c r="F90" s="39" t="s">
        <v>62</v>
      </c>
      <c r="G90" s="40">
        <v>5219872</v>
      </c>
      <c r="H90" s="40">
        <v>256333</v>
      </c>
      <c r="I90" s="40">
        <v>5476205</v>
      </c>
    </row>
    <row r="91" spans="1:9" ht="24.75" customHeight="1" x14ac:dyDescent="0.2">
      <c r="A91" s="37">
        <v>1101</v>
      </c>
      <c r="B91" s="38">
        <v>23.84</v>
      </c>
      <c r="C91" s="38">
        <v>0</v>
      </c>
      <c r="D91" s="38">
        <v>23.84</v>
      </c>
      <c r="E91" s="39" t="s">
        <v>61</v>
      </c>
      <c r="F91" s="39" t="s">
        <v>62</v>
      </c>
      <c r="G91" s="40">
        <v>2385400</v>
      </c>
      <c r="H91" s="40">
        <v>131197</v>
      </c>
      <c r="I91" s="40">
        <v>2516597</v>
      </c>
    </row>
    <row r="92" spans="1:9" ht="24.75" customHeight="1" x14ac:dyDescent="0.2">
      <c r="A92" s="37">
        <v>1102</v>
      </c>
      <c r="B92" s="38">
        <v>39.51</v>
      </c>
      <c r="C92" s="38">
        <v>3.31</v>
      </c>
      <c r="D92" s="38">
        <v>42.82</v>
      </c>
      <c r="E92" s="39" t="s">
        <v>63</v>
      </c>
      <c r="F92" s="39" t="s">
        <v>62</v>
      </c>
      <c r="G92" s="40">
        <v>4798528</v>
      </c>
      <c r="H92" s="40">
        <v>235642</v>
      </c>
      <c r="I92" s="40">
        <v>5034170</v>
      </c>
    </row>
    <row r="93" spans="1:9" ht="24.75" customHeight="1" x14ac:dyDescent="0.2">
      <c r="A93" s="37">
        <v>1103</v>
      </c>
      <c r="B93" s="38">
        <v>23.65</v>
      </c>
      <c r="C93" s="38">
        <v>3.34</v>
      </c>
      <c r="D93" s="38">
        <v>26.99</v>
      </c>
      <c r="E93" s="39" t="s">
        <v>64</v>
      </c>
      <c r="F93" s="39" t="s">
        <v>62</v>
      </c>
      <c r="G93" s="40">
        <v>2700500</v>
      </c>
      <c r="H93" s="40">
        <v>148528</v>
      </c>
      <c r="I93" s="40">
        <v>2849028</v>
      </c>
    </row>
    <row r="94" spans="1:9" ht="24.75" customHeight="1" x14ac:dyDescent="0.2">
      <c r="A94" s="37">
        <v>1105</v>
      </c>
      <c r="B94" s="38">
        <v>23.47</v>
      </c>
      <c r="C94" s="38">
        <v>3.34</v>
      </c>
      <c r="D94" s="38">
        <v>26.81</v>
      </c>
      <c r="E94" s="39" t="s">
        <v>64</v>
      </c>
      <c r="F94" s="39" t="s">
        <v>62</v>
      </c>
      <c r="G94" s="40">
        <v>2682500</v>
      </c>
      <c r="H94" s="40">
        <v>147538</v>
      </c>
      <c r="I94" s="40">
        <v>2830038</v>
      </c>
    </row>
    <row r="95" spans="1:9" ht="24.75" customHeight="1" x14ac:dyDescent="0.2">
      <c r="A95" s="37">
        <v>1106</v>
      </c>
      <c r="B95" s="38">
        <v>23.47</v>
      </c>
      <c r="C95" s="38">
        <v>3.34</v>
      </c>
      <c r="D95" s="38">
        <v>26.81</v>
      </c>
      <c r="E95" s="39" t="s">
        <v>64</v>
      </c>
      <c r="F95" s="39" t="s">
        <v>62</v>
      </c>
      <c r="G95" s="40">
        <v>2682500</v>
      </c>
      <c r="H95" s="40">
        <v>147538</v>
      </c>
      <c r="I95" s="40">
        <v>2830038</v>
      </c>
    </row>
    <row r="96" spans="1:9" ht="24.75" customHeight="1" x14ac:dyDescent="0.2">
      <c r="A96" s="37">
        <v>1107</v>
      </c>
      <c r="B96" s="38">
        <v>23.47</v>
      </c>
      <c r="C96" s="38">
        <v>3.34</v>
      </c>
      <c r="D96" s="38">
        <v>26.81</v>
      </c>
      <c r="E96" s="39" t="s">
        <v>64</v>
      </c>
      <c r="F96" s="39" t="s">
        <v>62</v>
      </c>
      <c r="G96" s="40">
        <v>2682500</v>
      </c>
      <c r="H96" s="40">
        <v>147538</v>
      </c>
      <c r="I96" s="40">
        <v>2830038</v>
      </c>
    </row>
    <row r="97" spans="1:9" ht="24.75" customHeight="1" x14ac:dyDescent="0.2">
      <c r="A97" s="37">
        <v>1108</v>
      </c>
      <c r="B97" s="38">
        <v>23.47</v>
      </c>
      <c r="C97" s="38">
        <v>3.34</v>
      </c>
      <c r="D97" s="38">
        <v>26.81</v>
      </c>
      <c r="E97" s="39" t="s">
        <v>64</v>
      </c>
      <c r="F97" s="39" t="s">
        <v>62</v>
      </c>
      <c r="G97" s="40">
        <v>2682500</v>
      </c>
      <c r="H97" s="40">
        <v>147538</v>
      </c>
      <c r="I97" s="40">
        <v>2830038</v>
      </c>
    </row>
    <row r="98" spans="1:9" ht="24.75" customHeight="1" x14ac:dyDescent="0.2">
      <c r="A98" s="37">
        <v>1109</v>
      </c>
      <c r="B98" s="38">
        <v>23.47</v>
      </c>
      <c r="C98" s="38">
        <v>3.34</v>
      </c>
      <c r="D98" s="38">
        <v>26.81</v>
      </c>
      <c r="E98" s="39" t="s">
        <v>64</v>
      </c>
      <c r="F98" s="39" t="s">
        <v>62</v>
      </c>
      <c r="G98" s="40">
        <v>2682500</v>
      </c>
      <c r="H98" s="40">
        <v>147538</v>
      </c>
      <c r="I98" s="40">
        <v>2830038</v>
      </c>
    </row>
    <row r="99" spans="1:9" ht="24.75" customHeight="1" x14ac:dyDescent="0.2">
      <c r="A99" s="37">
        <v>1110</v>
      </c>
      <c r="B99" s="38">
        <v>23.47</v>
      </c>
      <c r="C99" s="38">
        <v>3.34</v>
      </c>
      <c r="D99" s="38">
        <v>26.81</v>
      </c>
      <c r="E99" s="39" t="s">
        <v>64</v>
      </c>
      <c r="F99" s="39" t="s">
        <v>62</v>
      </c>
      <c r="G99" s="40">
        <v>2682500</v>
      </c>
      <c r="H99" s="40">
        <v>147538</v>
      </c>
      <c r="I99" s="40">
        <v>2830038</v>
      </c>
    </row>
    <row r="100" spans="1:9" ht="24.75" customHeight="1" x14ac:dyDescent="0.2">
      <c r="A100" s="37">
        <v>1111</v>
      </c>
      <c r="B100" s="38">
        <v>23.47</v>
      </c>
      <c r="C100" s="38">
        <v>3.34</v>
      </c>
      <c r="D100" s="38">
        <v>26.81</v>
      </c>
      <c r="E100" s="39" t="s">
        <v>64</v>
      </c>
      <c r="F100" s="39" t="s">
        <v>62</v>
      </c>
      <c r="G100" s="40">
        <v>2682500</v>
      </c>
      <c r="H100" s="40">
        <v>147538</v>
      </c>
      <c r="I100" s="40">
        <v>2830038</v>
      </c>
    </row>
    <row r="101" spans="1:9" ht="24.75" customHeight="1" x14ac:dyDescent="0.2">
      <c r="A101" s="37">
        <v>1112</v>
      </c>
      <c r="B101" s="38">
        <v>23.84</v>
      </c>
      <c r="C101" s="38">
        <v>3.4</v>
      </c>
      <c r="D101" s="38">
        <v>27.24</v>
      </c>
      <c r="E101" s="39" t="s">
        <v>64</v>
      </c>
      <c r="F101" s="39" t="s">
        <v>62</v>
      </c>
      <c r="G101" s="40">
        <v>2725500</v>
      </c>
      <c r="H101" s="40">
        <v>149903</v>
      </c>
      <c r="I101" s="40">
        <v>2875403</v>
      </c>
    </row>
    <row r="102" spans="1:9" ht="24.75" customHeight="1" x14ac:dyDescent="0.2">
      <c r="A102" s="37">
        <v>1114</v>
      </c>
      <c r="B102" s="38">
        <v>32.520000000000003</v>
      </c>
      <c r="C102" s="38">
        <v>0</v>
      </c>
      <c r="D102" s="38">
        <v>32.520000000000003</v>
      </c>
      <c r="E102" s="39" t="s">
        <v>65</v>
      </c>
      <c r="F102" s="39" t="s">
        <v>66</v>
      </c>
      <c r="G102" s="40">
        <v>3600576</v>
      </c>
      <c r="H102" s="40">
        <v>176814</v>
      </c>
      <c r="I102" s="40">
        <v>3777390</v>
      </c>
    </row>
    <row r="103" spans="1:9" ht="24.75" customHeight="1" x14ac:dyDescent="0.2">
      <c r="A103" s="37">
        <v>1115</v>
      </c>
      <c r="B103" s="38">
        <v>26.81</v>
      </c>
      <c r="C103" s="38">
        <v>0</v>
      </c>
      <c r="D103" s="38">
        <v>26.81</v>
      </c>
      <c r="E103" s="39" t="s">
        <v>61</v>
      </c>
      <c r="F103" s="39" t="s">
        <v>66</v>
      </c>
      <c r="G103" s="40">
        <v>2650400</v>
      </c>
      <c r="H103" s="40">
        <v>145772</v>
      </c>
      <c r="I103" s="40">
        <v>2796172</v>
      </c>
    </row>
    <row r="104" spans="1:9" ht="24.75" customHeight="1" x14ac:dyDescent="0.2">
      <c r="A104" s="37">
        <v>1116</v>
      </c>
      <c r="B104" s="38">
        <v>26.81</v>
      </c>
      <c r="C104" s="38">
        <v>0</v>
      </c>
      <c r="D104" s="38">
        <v>26.81</v>
      </c>
      <c r="E104" s="39" t="s">
        <v>61</v>
      </c>
      <c r="F104" s="39" t="s">
        <v>66</v>
      </c>
      <c r="G104" s="40">
        <v>2650400</v>
      </c>
      <c r="H104" s="40">
        <v>145772</v>
      </c>
      <c r="I104" s="40">
        <v>2796172</v>
      </c>
    </row>
    <row r="105" spans="1:9" ht="24.75" customHeight="1" x14ac:dyDescent="0.2">
      <c r="A105" s="37">
        <v>1117</v>
      </c>
      <c r="B105" s="38">
        <v>23.47</v>
      </c>
      <c r="C105" s="38">
        <v>3.34</v>
      </c>
      <c r="D105" s="38">
        <v>26.81</v>
      </c>
      <c r="E105" s="39" t="s">
        <v>64</v>
      </c>
      <c r="F105" s="39" t="s">
        <v>66</v>
      </c>
      <c r="G105" s="40">
        <v>2650400</v>
      </c>
      <c r="H105" s="40">
        <v>145772</v>
      </c>
      <c r="I105" s="40">
        <v>2796172</v>
      </c>
    </row>
    <row r="106" spans="1:9" ht="24.75" customHeight="1" x14ac:dyDescent="0.2">
      <c r="A106" s="37">
        <v>1118</v>
      </c>
      <c r="B106" s="38">
        <v>23.47</v>
      </c>
      <c r="C106" s="38">
        <v>3.34</v>
      </c>
      <c r="D106" s="38">
        <v>26.81</v>
      </c>
      <c r="E106" s="39" t="s">
        <v>64</v>
      </c>
      <c r="F106" s="39" t="s">
        <v>66</v>
      </c>
      <c r="G106" s="40">
        <v>2650400</v>
      </c>
      <c r="H106" s="40">
        <v>145772</v>
      </c>
      <c r="I106" s="40">
        <v>2796172</v>
      </c>
    </row>
    <row r="107" spans="1:9" ht="24.75" customHeight="1" x14ac:dyDescent="0.2">
      <c r="A107" s="37">
        <v>1119</v>
      </c>
      <c r="B107" s="38">
        <v>23.47</v>
      </c>
      <c r="C107" s="38">
        <v>3.34</v>
      </c>
      <c r="D107" s="38">
        <v>26.81</v>
      </c>
      <c r="E107" s="39" t="s">
        <v>64</v>
      </c>
      <c r="F107" s="39" t="s">
        <v>66</v>
      </c>
      <c r="G107" s="40">
        <v>2650400</v>
      </c>
      <c r="H107" s="40">
        <v>145772</v>
      </c>
      <c r="I107" s="40">
        <v>2796172</v>
      </c>
    </row>
    <row r="108" spans="1:9" ht="24.75" customHeight="1" x14ac:dyDescent="0.2">
      <c r="A108" s="37">
        <v>1120</v>
      </c>
      <c r="B108" s="38">
        <v>23.47</v>
      </c>
      <c r="C108" s="38">
        <v>3.34</v>
      </c>
      <c r="D108" s="38">
        <v>26.81</v>
      </c>
      <c r="E108" s="39" t="s">
        <v>64</v>
      </c>
      <c r="F108" s="39" t="s">
        <v>66</v>
      </c>
      <c r="G108" s="40">
        <v>2650400</v>
      </c>
      <c r="H108" s="40">
        <v>145772</v>
      </c>
      <c r="I108" s="40">
        <v>2796172</v>
      </c>
    </row>
    <row r="109" spans="1:9" ht="24.75" customHeight="1" x14ac:dyDescent="0.2">
      <c r="A109" s="37">
        <v>1121</v>
      </c>
      <c r="B109" s="38">
        <v>23.47</v>
      </c>
      <c r="C109" s="38">
        <v>3.34</v>
      </c>
      <c r="D109" s="38">
        <v>26.81</v>
      </c>
      <c r="E109" s="39" t="s">
        <v>64</v>
      </c>
      <c r="F109" s="39" t="s">
        <v>66</v>
      </c>
      <c r="G109" s="40">
        <v>2650400</v>
      </c>
      <c r="H109" s="40">
        <v>145772</v>
      </c>
      <c r="I109" s="40">
        <v>2796172</v>
      </c>
    </row>
    <row r="110" spans="1:9" ht="24.75" customHeight="1" x14ac:dyDescent="0.2">
      <c r="A110" s="37">
        <v>1122</v>
      </c>
      <c r="B110" s="38">
        <v>23.47</v>
      </c>
      <c r="C110" s="38">
        <v>3.34</v>
      </c>
      <c r="D110" s="38">
        <v>26.81</v>
      </c>
      <c r="E110" s="39" t="s">
        <v>64</v>
      </c>
      <c r="F110" s="39" t="s">
        <v>66</v>
      </c>
      <c r="G110" s="40">
        <v>2650400</v>
      </c>
      <c r="H110" s="40">
        <v>145772</v>
      </c>
      <c r="I110" s="40">
        <v>2796172</v>
      </c>
    </row>
    <row r="111" spans="1:9" ht="24.75" customHeight="1" x14ac:dyDescent="0.2">
      <c r="A111" s="37">
        <v>1123</v>
      </c>
      <c r="B111" s="38">
        <v>23.47</v>
      </c>
      <c r="C111" s="38">
        <v>3.34</v>
      </c>
      <c r="D111" s="38">
        <v>26.81</v>
      </c>
      <c r="E111" s="39" t="s">
        <v>64</v>
      </c>
      <c r="F111" s="39" t="s">
        <v>66</v>
      </c>
      <c r="G111" s="40">
        <v>2650400</v>
      </c>
      <c r="H111" s="40">
        <v>145772</v>
      </c>
      <c r="I111" s="40">
        <v>2796172</v>
      </c>
    </row>
    <row r="112" spans="1:9" ht="24.75" customHeight="1" x14ac:dyDescent="0.2">
      <c r="A112" s="37">
        <v>1124</v>
      </c>
      <c r="B112" s="38">
        <v>23.47</v>
      </c>
      <c r="C112" s="38">
        <v>3.34</v>
      </c>
      <c r="D112" s="38">
        <v>26.81</v>
      </c>
      <c r="E112" s="39" t="s">
        <v>64</v>
      </c>
      <c r="F112" s="39" t="s">
        <v>66</v>
      </c>
      <c r="G112" s="40">
        <v>2650400</v>
      </c>
      <c r="H112" s="40">
        <v>145772</v>
      </c>
      <c r="I112" s="40">
        <v>2796172</v>
      </c>
    </row>
    <row r="113" spans="1:9" ht="24.75" customHeight="1" x14ac:dyDescent="0.2">
      <c r="A113" s="37">
        <v>1125</v>
      </c>
      <c r="B113" s="38">
        <v>23.47</v>
      </c>
      <c r="C113" s="38">
        <v>3.34</v>
      </c>
      <c r="D113" s="38">
        <v>26.81</v>
      </c>
      <c r="E113" s="39" t="s">
        <v>64</v>
      </c>
      <c r="F113" s="39" t="s">
        <v>66</v>
      </c>
      <c r="G113" s="40">
        <v>2650400</v>
      </c>
      <c r="H113" s="40">
        <v>145772</v>
      </c>
      <c r="I113" s="40">
        <v>2796172</v>
      </c>
    </row>
    <row r="114" spans="1:9" ht="24.75" customHeight="1" x14ac:dyDescent="0.2">
      <c r="A114" s="37">
        <v>1126</v>
      </c>
      <c r="B114" s="38">
        <v>23.47</v>
      </c>
      <c r="C114" s="38">
        <v>3.34</v>
      </c>
      <c r="D114" s="38">
        <v>26.81</v>
      </c>
      <c r="E114" s="39" t="s">
        <v>64</v>
      </c>
      <c r="F114" s="39" t="s">
        <v>66</v>
      </c>
      <c r="G114" s="40">
        <v>2650400</v>
      </c>
      <c r="H114" s="40">
        <v>145772</v>
      </c>
      <c r="I114" s="40">
        <v>2796172</v>
      </c>
    </row>
    <row r="115" spans="1:9" ht="24.75" customHeight="1" x14ac:dyDescent="0.2">
      <c r="A115" s="37">
        <v>1127</v>
      </c>
      <c r="B115" s="38">
        <v>23.47</v>
      </c>
      <c r="C115" s="38">
        <v>3.34</v>
      </c>
      <c r="D115" s="38">
        <v>26.81</v>
      </c>
      <c r="E115" s="39" t="s">
        <v>64</v>
      </c>
      <c r="F115" s="39" t="s">
        <v>66</v>
      </c>
      <c r="G115" s="40">
        <v>2650400</v>
      </c>
      <c r="H115" s="40">
        <v>145772</v>
      </c>
      <c r="I115" s="40">
        <v>2796172</v>
      </c>
    </row>
    <row r="116" spans="1:9" ht="24.75" customHeight="1" x14ac:dyDescent="0.2">
      <c r="A116" s="37">
        <v>1128</v>
      </c>
      <c r="B116" s="38">
        <v>23.47</v>
      </c>
      <c r="C116" s="38">
        <v>3.34</v>
      </c>
      <c r="D116" s="38">
        <v>26.81</v>
      </c>
      <c r="E116" s="39" t="s">
        <v>64</v>
      </c>
      <c r="F116" s="39" t="s">
        <v>66</v>
      </c>
      <c r="G116" s="40">
        <v>2650400</v>
      </c>
      <c r="H116" s="40">
        <v>145772</v>
      </c>
      <c r="I116" s="40">
        <v>2796172</v>
      </c>
    </row>
    <row r="117" spans="1:9" ht="24.75" customHeight="1" x14ac:dyDescent="0.2">
      <c r="A117" s="37">
        <v>1129</v>
      </c>
      <c r="B117" s="38">
        <v>28.87</v>
      </c>
      <c r="C117" s="38">
        <v>3.4</v>
      </c>
      <c r="D117" s="38">
        <v>32.270000000000003</v>
      </c>
      <c r="E117" s="39" t="s">
        <v>67</v>
      </c>
      <c r="F117" s="39" t="s">
        <v>66</v>
      </c>
      <c r="G117" s="40">
        <v>3190100</v>
      </c>
      <c r="H117" s="40">
        <v>175456</v>
      </c>
      <c r="I117" s="40">
        <v>3365556</v>
      </c>
    </row>
    <row r="118" spans="1:9" ht="24.75" customHeight="1" x14ac:dyDescent="0.2">
      <c r="A118" s="37">
        <v>1130</v>
      </c>
      <c r="B118" s="38">
        <v>23.84</v>
      </c>
      <c r="C118" s="38">
        <v>0</v>
      </c>
      <c r="D118" s="38">
        <v>23.84</v>
      </c>
      <c r="E118" s="39" t="s">
        <v>61</v>
      </c>
      <c r="F118" s="39" t="s">
        <v>66</v>
      </c>
      <c r="G118" s="40">
        <v>2356800</v>
      </c>
      <c r="H118" s="40">
        <v>129624</v>
      </c>
      <c r="I118" s="40">
        <v>2486424</v>
      </c>
    </row>
    <row r="119" spans="1:9" ht="24.75" customHeight="1" x14ac:dyDescent="0.2">
      <c r="A119" s="37">
        <v>1131</v>
      </c>
      <c r="B119" s="38">
        <v>23.47</v>
      </c>
      <c r="C119" s="38">
        <v>3.38</v>
      </c>
      <c r="D119" s="38">
        <v>26.85</v>
      </c>
      <c r="E119" s="39" t="s">
        <v>64</v>
      </c>
      <c r="F119" s="39" t="s">
        <v>66</v>
      </c>
      <c r="G119" s="40">
        <v>2654300</v>
      </c>
      <c r="H119" s="40">
        <v>145987</v>
      </c>
      <c r="I119" s="40">
        <v>2800287</v>
      </c>
    </row>
    <row r="120" spans="1:9" ht="24.75" customHeight="1" x14ac:dyDescent="0.2">
      <c r="A120" s="37">
        <v>1132</v>
      </c>
      <c r="B120" s="38">
        <v>23.47</v>
      </c>
      <c r="C120" s="38">
        <v>3.34</v>
      </c>
      <c r="D120" s="38">
        <v>26.81</v>
      </c>
      <c r="E120" s="39" t="s">
        <v>64</v>
      </c>
      <c r="F120" s="39" t="s">
        <v>66</v>
      </c>
      <c r="G120" s="40">
        <v>2650400</v>
      </c>
      <c r="H120" s="40">
        <v>145772</v>
      </c>
      <c r="I120" s="40">
        <v>2796172</v>
      </c>
    </row>
    <row r="121" spans="1:9" ht="24.75" customHeight="1" x14ac:dyDescent="0.2">
      <c r="A121" s="37">
        <v>1133</v>
      </c>
      <c r="B121" s="38">
        <v>23.47</v>
      </c>
      <c r="C121" s="38">
        <v>3.34</v>
      </c>
      <c r="D121" s="38">
        <v>26.81</v>
      </c>
      <c r="E121" s="39" t="s">
        <v>64</v>
      </c>
      <c r="F121" s="39" t="s">
        <v>66</v>
      </c>
      <c r="G121" s="40">
        <v>2650400</v>
      </c>
      <c r="H121" s="40">
        <v>145772</v>
      </c>
      <c r="I121" s="40">
        <v>2796172</v>
      </c>
    </row>
    <row r="122" spans="1:9" ht="24.75" customHeight="1" x14ac:dyDescent="0.2">
      <c r="A122" s="37">
        <v>1134</v>
      </c>
      <c r="B122" s="38">
        <v>23.47</v>
      </c>
      <c r="C122" s="38">
        <v>3.34</v>
      </c>
      <c r="D122" s="38">
        <v>26.81</v>
      </c>
      <c r="E122" s="39" t="s">
        <v>64</v>
      </c>
      <c r="F122" s="39" t="s">
        <v>66</v>
      </c>
      <c r="G122" s="40">
        <v>2650400</v>
      </c>
      <c r="H122" s="40">
        <v>145772</v>
      </c>
      <c r="I122" s="40">
        <v>2796172</v>
      </c>
    </row>
    <row r="123" spans="1:9" ht="24.75" customHeight="1" x14ac:dyDescent="0.2">
      <c r="A123" s="37">
        <v>1135</v>
      </c>
      <c r="B123" s="38">
        <v>23.47</v>
      </c>
      <c r="C123" s="38">
        <v>3.34</v>
      </c>
      <c r="D123" s="38">
        <v>26.81</v>
      </c>
      <c r="E123" s="39" t="s">
        <v>64</v>
      </c>
      <c r="F123" s="39" t="s">
        <v>66</v>
      </c>
      <c r="G123" s="40">
        <v>2650400</v>
      </c>
      <c r="H123" s="40">
        <v>145772</v>
      </c>
      <c r="I123" s="40">
        <v>2796172</v>
      </c>
    </row>
    <row r="124" spans="1:9" ht="24.75" customHeight="1" x14ac:dyDescent="0.2">
      <c r="A124" s="37">
        <v>1136</v>
      </c>
      <c r="B124" s="38">
        <v>23.47</v>
      </c>
      <c r="C124" s="38">
        <v>3.34</v>
      </c>
      <c r="D124" s="38">
        <v>26.81</v>
      </c>
      <c r="E124" s="39" t="s">
        <v>64</v>
      </c>
      <c r="F124" s="39" t="s">
        <v>66</v>
      </c>
      <c r="G124" s="40">
        <v>2650400</v>
      </c>
      <c r="H124" s="40">
        <v>145772</v>
      </c>
      <c r="I124" s="40">
        <v>2796172</v>
      </c>
    </row>
    <row r="125" spans="1:9" ht="24.75" customHeight="1" x14ac:dyDescent="0.2">
      <c r="A125" s="37">
        <v>1137</v>
      </c>
      <c r="B125" s="38">
        <v>23.84</v>
      </c>
      <c r="C125" s="38">
        <v>3.31</v>
      </c>
      <c r="D125" s="38">
        <v>27.15</v>
      </c>
      <c r="E125" s="39" t="s">
        <v>64</v>
      </c>
      <c r="F125" s="39" t="s">
        <v>66</v>
      </c>
      <c r="G125" s="40">
        <v>2684000</v>
      </c>
      <c r="H125" s="40">
        <v>147620</v>
      </c>
      <c r="I125" s="40">
        <v>2831620</v>
      </c>
    </row>
    <row r="126" spans="1:9" ht="24.75" customHeight="1" x14ac:dyDescent="0.2">
      <c r="A126" s="37">
        <v>1143</v>
      </c>
      <c r="B126" s="38">
        <v>24.96</v>
      </c>
      <c r="C126" s="38">
        <v>3.4</v>
      </c>
      <c r="D126" s="38">
        <v>28.36</v>
      </c>
      <c r="E126" s="39" t="s">
        <v>64</v>
      </c>
      <c r="F126" s="39" t="s">
        <v>62</v>
      </c>
      <c r="G126" s="40">
        <v>2837600</v>
      </c>
      <c r="H126" s="40">
        <v>156068</v>
      </c>
      <c r="I126" s="40">
        <v>2993668</v>
      </c>
    </row>
    <row r="127" spans="1:9" ht="24.75" customHeight="1" x14ac:dyDescent="0.2">
      <c r="A127" s="37">
        <v>1145</v>
      </c>
      <c r="B127" s="38">
        <v>23.47</v>
      </c>
      <c r="C127" s="38">
        <v>3.34</v>
      </c>
      <c r="D127" s="38">
        <v>26.81</v>
      </c>
      <c r="E127" s="39" t="s">
        <v>64</v>
      </c>
      <c r="F127" s="39" t="s">
        <v>62</v>
      </c>
      <c r="G127" s="40">
        <v>2682500</v>
      </c>
      <c r="H127" s="40">
        <v>147538</v>
      </c>
      <c r="I127" s="40">
        <v>2830038</v>
      </c>
    </row>
    <row r="128" spans="1:9" ht="24.75" customHeight="1" x14ac:dyDescent="0.2">
      <c r="A128" s="37">
        <v>1146</v>
      </c>
      <c r="B128" s="38">
        <v>23.47</v>
      </c>
      <c r="C128" s="38">
        <v>3.34</v>
      </c>
      <c r="D128" s="38">
        <v>26.81</v>
      </c>
      <c r="E128" s="39" t="s">
        <v>64</v>
      </c>
      <c r="F128" s="39" t="s">
        <v>62</v>
      </c>
      <c r="G128" s="40">
        <v>2682500</v>
      </c>
      <c r="H128" s="40">
        <v>147538</v>
      </c>
      <c r="I128" s="40">
        <v>2830038</v>
      </c>
    </row>
    <row r="129" spans="1:9" ht="24.75" customHeight="1" x14ac:dyDescent="0.2">
      <c r="A129" s="37">
        <v>1147</v>
      </c>
      <c r="B129" s="38">
        <v>23.47</v>
      </c>
      <c r="C129" s="38">
        <v>3.34</v>
      </c>
      <c r="D129" s="38">
        <v>26.81</v>
      </c>
      <c r="E129" s="39" t="s">
        <v>64</v>
      </c>
      <c r="F129" s="39" t="s">
        <v>62</v>
      </c>
      <c r="G129" s="40">
        <v>2682500</v>
      </c>
      <c r="H129" s="40">
        <v>147538</v>
      </c>
      <c r="I129" s="40">
        <v>2830038</v>
      </c>
    </row>
    <row r="130" spans="1:9" ht="24.75" customHeight="1" x14ac:dyDescent="0.2">
      <c r="A130" s="37">
        <v>1148</v>
      </c>
      <c r="B130" s="38">
        <v>23.47</v>
      </c>
      <c r="C130" s="38">
        <v>3.34</v>
      </c>
      <c r="D130" s="38">
        <v>26.81</v>
      </c>
      <c r="E130" s="39" t="s">
        <v>64</v>
      </c>
      <c r="F130" s="39" t="s">
        <v>62</v>
      </c>
      <c r="G130" s="40">
        <v>2682500</v>
      </c>
      <c r="H130" s="40">
        <v>147538</v>
      </c>
      <c r="I130" s="40">
        <v>2830038</v>
      </c>
    </row>
    <row r="131" spans="1:9" ht="24.75" customHeight="1" x14ac:dyDescent="0.2">
      <c r="A131" s="37">
        <v>1149</v>
      </c>
      <c r="B131" s="38">
        <v>23.47</v>
      </c>
      <c r="C131" s="38">
        <v>3.34</v>
      </c>
      <c r="D131" s="38">
        <v>26.81</v>
      </c>
      <c r="E131" s="39" t="s">
        <v>64</v>
      </c>
      <c r="F131" s="39" t="s">
        <v>62</v>
      </c>
      <c r="G131" s="40">
        <v>2682500</v>
      </c>
      <c r="H131" s="40">
        <v>147538</v>
      </c>
      <c r="I131" s="40">
        <v>2830038</v>
      </c>
    </row>
    <row r="132" spans="1:9" ht="24.75" customHeight="1" x14ac:dyDescent="0.2">
      <c r="A132" s="37">
        <v>1150</v>
      </c>
      <c r="B132" s="38">
        <v>23.47</v>
      </c>
      <c r="C132" s="38">
        <v>3.34</v>
      </c>
      <c r="D132" s="38">
        <v>26.81</v>
      </c>
      <c r="E132" s="39" t="s">
        <v>64</v>
      </c>
      <c r="F132" s="39" t="s">
        <v>62</v>
      </c>
      <c r="G132" s="40">
        <v>2682500</v>
      </c>
      <c r="H132" s="40">
        <v>147538</v>
      </c>
      <c r="I132" s="40">
        <v>2830038</v>
      </c>
    </row>
    <row r="133" spans="1:9" ht="24.75" customHeight="1" x14ac:dyDescent="0.2">
      <c r="A133" s="37">
        <v>1151</v>
      </c>
      <c r="B133" s="38">
        <v>23.47</v>
      </c>
      <c r="C133" s="38">
        <v>3.34</v>
      </c>
      <c r="D133" s="38">
        <v>26.81</v>
      </c>
      <c r="E133" s="39" t="s">
        <v>64</v>
      </c>
      <c r="F133" s="39" t="s">
        <v>62</v>
      </c>
      <c r="G133" s="40">
        <v>2682500</v>
      </c>
      <c r="H133" s="40">
        <v>147538</v>
      </c>
      <c r="I133" s="40">
        <v>2830038</v>
      </c>
    </row>
    <row r="134" spans="1:9" ht="24.75" customHeight="1" x14ac:dyDescent="0.2">
      <c r="A134" s="37">
        <v>1152</v>
      </c>
      <c r="B134" s="38">
        <v>39.950000000000003</v>
      </c>
      <c r="C134" s="38">
        <v>6.77</v>
      </c>
      <c r="D134" s="38">
        <v>46.72</v>
      </c>
      <c r="E134" s="39" t="s">
        <v>68</v>
      </c>
      <c r="F134" s="39" t="s">
        <v>62</v>
      </c>
      <c r="G134" s="40">
        <v>5235552</v>
      </c>
      <c r="H134" s="40">
        <v>257103</v>
      </c>
      <c r="I134" s="40">
        <v>5492655</v>
      </c>
    </row>
    <row r="135" spans="1:9" ht="24.75" customHeight="1" x14ac:dyDescent="0.2">
      <c r="A135" s="37">
        <v>1201</v>
      </c>
      <c r="B135" s="38">
        <v>23.84</v>
      </c>
      <c r="C135" s="38">
        <v>0</v>
      </c>
      <c r="D135" s="38">
        <v>23.84</v>
      </c>
      <c r="E135" s="39" t="s">
        <v>61</v>
      </c>
      <c r="F135" s="39" t="s">
        <v>62</v>
      </c>
      <c r="G135" s="40">
        <v>2392500</v>
      </c>
      <c r="H135" s="40">
        <v>131588</v>
      </c>
      <c r="I135" s="40">
        <v>2524088</v>
      </c>
    </row>
    <row r="136" spans="1:9" ht="24.75" customHeight="1" x14ac:dyDescent="0.2">
      <c r="A136" s="37">
        <v>1202</v>
      </c>
      <c r="B136" s="38">
        <v>39.51</v>
      </c>
      <c r="C136" s="38">
        <v>3.31</v>
      </c>
      <c r="D136" s="38">
        <v>42.82</v>
      </c>
      <c r="E136" s="39" t="s">
        <v>63</v>
      </c>
      <c r="F136" s="39" t="s">
        <v>62</v>
      </c>
      <c r="G136" s="40">
        <v>4812976</v>
      </c>
      <c r="H136" s="40">
        <v>236352</v>
      </c>
      <c r="I136" s="40">
        <v>5049328</v>
      </c>
    </row>
    <row r="137" spans="1:9" ht="24.75" customHeight="1" x14ac:dyDescent="0.2">
      <c r="A137" s="37">
        <v>1203</v>
      </c>
      <c r="B137" s="38">
        <v>23.65</v>
      </c>
      <c r="C137" s="38">
        <v>3.34</v>
      </c>
      <c r="D137" s="38">
        <v>26.99</v>
      </c>
      <c r="E137" s="39" t="s">
        <v>64</v>
      </c>
      <c r="F137" s="39" t="s">
        <v>62</v>
      </c>
      <c r="G137" s="40">
        <v>2708600</v>
      </c>
      <c r="H137" s="40">
        <v>148973</v>
      </c>
      <c r="I137" s="40">
        <v>2857573</v>
      </c>
    </row>
    <row r="138" spans="1:9" ht="24.75" customHeight="1" x14ac:dyDescent="0.2">
      <c r="A138" s="37">
        <v>1205</v>
      </c>
      <c r="B138" s="38">
        <v>23.47</v>
      </c>
      <c r="C138" s="38">
        <v>3.34</v>
      </c>
      <c r="D138" s="38">
        <v>26.81</v>
      </c>
      <c r="E138" s="39" t="s">
        <v>64</v>
      </c>
      <c r="F138" s="39" t="s">
        <v>62</v>
      </c>
      <c r="G138" s="40">
        <v>2690600</v>
      </c>
      <c r="H138" s="40">
        <v>147983</v>
      </c>
      <c r="I138" s="40">
        <v>2838583</v>
      </c>
    </row>
    <row r="139" spans="1:9" ht="24.75" customHeight="1" x14ac:dyDescent="0.2">
      <c r="A139" s="37">
        <v>1206</v>
      </c>
      <c r="B139" s="38">
        <v>23.47</v>
      </c>
      <c r="C139" s="38">
        <v>3.34</v>
      </c>
      <c r="D139" s="38">
        <v>26.81</v>
      </c>
      <c r="E139" s="39" t="s">
        <v>64</v>
      </c>
      <c r="F139" s="39" t="s">
        <v>62</v>
      </c>
      <c r="G139" s="40">
        <v>2690600</v>
      </c>
      <c r="H139" s="40">
        <v>147983</v>
      </c>
      <c r="I139" s="40">
        <v>2838583</v>
      </c>
    </row>
    <row r="140" spans="1:9" ht="24.75" customHeight="1" x14ac:dyDescent="0.2">
      <c r="A140" s="37">
        <v>1207</v>
      </c>
      <c r="B140" s="38">
        <v>23.47</v>
      </c>
      <c r="C140" s="38">
        <v>3.34</v>
      </c>
      <c r="D140" s="38">
        <v>26.81</v>
      </c>
      <c r="E140" s="39" t="s">
        <v>64</v>
      </c>
      <c r="F140" s="39" t="s">
        <v>62</v>
      </c>
      <c r="G140" s="40">
        <v>2690600</v>
      </c>
      <c r="H140" s="40">
        <v>147983</v>
      </c>
      <c r="I140" s="40">
        <v>2838583</v>
      </c>
    </row>
    <row r="141" spans="1:9" ht="24.75" customHeight="1" x14ac:dyDescent="0.2">
      <c r="A141" s="37">
        <v>1208</v>
      </c>
      <c r="B141" s="38">
        <v>23.47</v>
      </c>
      <c r="C141" s="38">
        <v>3.34</v>
      </c>
      <c r="D141" s="38">
        <v>26.81</v>
      </c>
      <c r="E141" s="39" t="s">
        <v>64</v>
      </c>
      <c r="F141" s="39" t="s">
        <v>62</v>
      </c>
      <c r="G141" s="40">
        <v>2690600</v>
      </c>
      <c r="H141" s="40">
        <v>147983</v>
      </c>
      <c r="I141" s="40">
        <v>2838583</v>
      </c>
    </row>
    <row r="142" spans="1:9" ht="24.75" customHeight="1" x14ac:dyDescent="0.2">
      <c r="A142" s="37">
        <v>1209</v>
      </c>
      <c r="B142" s="38">
        <v>23.47</v>
      </c>
      <c r="C142" s="38">
        <v>3.34</v>
      </c>
      <c r="D142" s="38">
        <v>26.81</v>
      </c>
      <c r="E142" s="39" t="s">
        <v>64</v>
      </c>
      <c r="F142" s="39" t="s">
        <v>62</v>
      </c>
      <c r="G142" s="40">
        <v>2690600</v>
      </c>
      <c r="H142" s="40">
        <v>147983</v>
      </c>
      <c r="I142" s="40">
        <v>2838583</v>
      </c>
    </row>
    <row r="143" spans="1:9" ht="24.75" customHeight="1" x14ac:dyDescent="0.2">
      <c r="A143" s="37">
        <v>1210</v>
      </c>
      <c r="B143" s="38">
        <v>23.47</v>
      </c>
      <c r="C143" s="38">
        <v>3.34</v>
      </c>
      <c r="D143" s="38">
        <v>26.81</v>
      </c>
      <c r="E143" s="39" t="s">
        <v>64</v>
      </c>
      <c r="F143" s="39" t="s">
        <v>62</v>
      </c>
      <c r="G143" s="40">
        <v>2690600</v>
      </c>
      <c r="H143" s="40">
        <v>147983</v>
      </c>
      <c r="I143" s="40">
        <v>2838583</v>
      </c>
    </row>
    <row r="144" spans="1:9" ht="24.75" customHeight="1" x14ac:dyDescent="0.2">
      <c r="A144" s="37">
        <v>1211</v>
      </c>
      <c r="B144" s="38">
        <v>23.47</v>
      </c>
      <c r="C144" s="38">
        <v>3.34</v>
      </c>
      <c r="D144" s="38">
        <v>26.81</v>
      </c>
      <c r="E144" s="39" t="s">
        <v>64</v>
      </c>
      <c r="F144" s="39" t="s">
        <v>62</v>
      </c>
      <c r="G144" s="40">
        <v>2690600</v>
      </c>
      <c r="H144" s="40">
        <v>147983</v>
      </c>
      <c r="I144" s="40">
        <v>2838583</v>
      </c>
    </row>
    <row r="145" spans="1:9" ht="24.75" customHeight="1" x14ac:dyDescent="0.2">
      <c r="A145" s="37">
        <v>1212</v>
      </c>
      <c r="B145" s="38">
        <v>23.84</v>
      </c>
      <c r="C145" s="38">
        <v>3.4</v>
      </c>
      <c r="D145" s="38">
        <v>27.24</v>
      </c>
      <c r="E145" s="39" t="s">
        <v>64</v>
      </c>
      <c r="F145" s="39" t="s">
        <v>62</v>
      </c>
      <c r="G145" s="40">
        <v>2733700</v>
      </c>
      <c r="H145" s="40">
        <v>150354</v>
      </c>
      <c r="I145" s="40">
        <v>2884054</v>
      </c>
    </row>
    <row r="146" spans="1:9" ht="24.75" customHeight="1" x14ac:dyDescent="0.2">
      <c r="A146" s="37">
        <v>1214</v>
      </c>
      <c r="B146" s="38">
        <v>32.520000000000003</v>
      </c>
      <c r="C146" s="38">
        <v>0</v>
      </c>
      <c r="D146" s="38">
        <v>32.520000000000003</v>
      </c>
      <c r="E146" s="39" t="s">
        <v>65</v>
      </c>
      <c r="F146" s="39" t="s">
        <v>66</v>
      </c>
      <c r="G146" s="40">
        <v>3607856</v>
      </c>
      <c r="H146" s="40">
        <v>177172</v>
      </c>
      <c r="I146" s="40">
        <v>3785028</v>
      </c>
    </row>
    <row r="147" spans="1:9" ht="24.75" customHeight="1" x14ac:dyDescent="0.2">
      <c r="A147" s="37">
        <v>1215</v>
      </c>
      <c r="B147" s="38">
        <v>26.81</v>
      </c>
      <c r="C147" s="38">
        <v>0</v>
      </c>
      <c r="D147" s="38">
        <v>26.81</v>
      </c>
      <c r="E147" s="39" t="s">
        <v>61</v>
      </c>
      <c r="F147" s="39" t="s">
        <v>66</v>
      </c>
      <c r="G147" s="40">
        <v>2655700</v>
      </c>
      <c r="H147" s="40">
        <v>146064</v>
      </c>
      <c r="I147" s="40">
        <v>2801764</v>
      </c>
    </row>
    <row r="148" spans="1:9" ht="24.75" customHeight="1" x14ac:dyDescent="0.2">
      <c r="A148" s="37">
        <v>1216</v>
      </c>
      <c r="B148" s="38">
        <v>26.81</v>
      </c>
      <c r="C148" s="38">
        <v>0</v>
      </c>
      <c r="D148" s="38">
        <v>26.81</v>
      </c>
      <c r="E148" s="39" t="s">
        <v>61</v>
      </c>
      <c r="F148" s="39" t="s">
        <v>66</v>
      </c>
      <c r="G148" s="40">
        <v>2655700</v>
      </c>
      <c r="H148" s="40">
        <v>146064</v>
      </c>
      <c r="I148" s="40">
        <v>2801764</v>
      </c>
    </row>
    <row r="149" spans="1:9" ht="24.75" customHeight="1" x14ac:dyDescent="0.2">
      <c r="A149" s="37">
        <v>1217</v>
      </c>
      <c r="B149" s="38">
        <v>23.47</v>
      </c>
      <c r="C149" s="38">
        <v>3.34</v>
      </c>
      <c r="D149" s="38">
        <v>26.81</v>
      </c>
      <c r="E149" s="39" t="s">
        <v>64</v>
      </c>
      <c r="F149" s="39" t="s">
        <v>66</v>
      </c>
      <c r="G149" s="40">
        <v>2655700</v>
      </c>
      <c r="H149" s="40">
        <v>146064</v>
      </c>
      <c r="I149" s="40">
        <v>2801764</v>
      </c>
    </row>
    <row r="150" spans="1:9" ht="24.75" customHeight="1" x14ac:dyDescent="0.2">
      <c r="A150" s="37">
        <v>1218</v>
      </c>
      <c r="B150" s="38">
        <v>23.47</v>
      </c>
      <c r="C150" s="38">
        <v>3.34</v>
      </c>
      <c r="D150" s="38">
        <v>26.81</v>
      </c>
      <c r="E150" s="39" t="s">
        <v>64</v>
      </c>
      <c r="F150" s="39" t="s">
        <v>66</v>
      </c>
      <c r="G150" s="40">
        <v>2655700</v>
      </c>
      <c r="H150" s="40">
        <v>146064</v>
      </c>
      <c r="I150" s="40">
        <v>2801764</v>
      </c>
    </row>
    <row r="151" spans="1:9" ht="24.75" customHeight="1" x14ac:dyDescent="0.2">
      <c r="A151" s="37">
        <v>1219</v>
      </c>
      <c r="B151" s="38">
        <v>23.47</v>
      </c>
      <c r="C151" s="38">
        <v>3.34</v>
      </c>
      <c r="D151" s="38">
        <v>26.81</v>
      </c>
      <c r="E151" s="39" t="s">
        <v>64</v>
      </c>
      <c r="F151" s="39" t="s">
        <v>66</v>
      </c>
      <c r="G151" s="40">
        <v>2655700</v>
      </c>
      <c r="H151" s="40">
        <v>146064</v>
      </c>
      <c r="I151" s="40">
        <v>2801764</v>
      </c>
    </row>
    <row r="152" spans="1:9" ht="24.75" customHeight="1" x14ac:dyDescent="0.2">
      <c r="A152" s="37">
        <v>1220</v>
      </c>
      <c r="B152" s="38">
        <v>23.47</v>
      </c>
      <c r="C152" s="38">
        <v>3.34</v>
      </c>
      <c r="D152" s="38">
        <v>26.81</v>
      </c>
      <c r="E152" s="39" t="s">
        <v>64</v>
      </c>
      <c r="F152" s="39" t="s">
        <v>66</v>
      </c>
      <c r="G152" s="40">
        <v>2655700</v>
      </c>
      <c r="H152" s="40">
        <v>146064</v>
      </c>
      <c r="I152" s="40">
        <v>2801764</v>
      </c>
    </row>
    <row r="153" spans="1:9" ht="24.75" customHeight="1" x14ac:dyDescent="0.2">
      <c r="A153" s="37">
        <v>1221</v>
      </c>
      <c r="B153" s="38">
        <v>23.47</v>
      </c>
      <c r="C153" s="38">
        <v>3.34</v>
      </c>
      <c r="D153" s="38">
        <v>26.81</v>
      </c>
      <c r="E153" s="39" t="s">
        <v>64</v>
      </c>
      <c r="F153" s="39" t="s">
        <v>66</v>
      </c>
      <c r="G153" s="40">
        <v>2655700</v>
      </c>
      <c r="H153" s="40">
        <v>146064</v>
      </c>
      <c r="I153" s="40">
        <v>2801764</v>
      </c>
    </row>
    <row r="154" spans="1:9" ht="24.75" customHeight="1" x14ac:dyDescent="0.2">
      <c r="A154" s="37">
        <v>1222</v>
      </c>
      <c r="B154" s="38">
        <v>23.47</v>
      </c>
      <c r="C154" s="38">
        <v>3.34</v>
      </c>
      <c r="D154" s="38">
        <v>26.81</v>
      </c>
      <c r="E154" s="39" t="s">
        <v>64</v>
      </c>
      <c r="F154" s="39" t="s">
        <v>66</v>
      </c>
      <c r="G154" s="40">
        <v>2655700</v>
      </c>
      <c r="H154" s="40">
        <v>146064</v>
      </c>
      <c r="I154" s="40">
        <v>2801764</v>
      </c>
    </row>
    <row r="155" spans="1:9" ht="24.75" customHeight="1" x14ac:dyDescent="0.2">
      <c r="A155" s="37">
        <v>1223</v>
      </c>
      <c r="B155" s="38">
        <v>23.47</v>
      </c>
      <c r="C155" s="38">
        <v>3.34</v>
      </c>
      <c r="D155" s="38">
        <v>26.81</v>
      </c>
      <c r="E155" s="39" t="s">
        <v>64</v>
      </c>
      <c r="F155" s="39" t="s">
        <v>66</v>
      </c>
      <c r="G155" s="40">
        <v>2655700</v>
      </c>
      <c r="H155" s="40">
        <v>146064</v>
      </c>
      <c r="I155" s="40">
        <v>2801764</v>
      </c>
    </row>
    <row r="156" spans="1:9" ht="24.75" customHeight="1" x14ac:dyDescent="0.2">
      <c r="A156" s="37">
        <v>1224</v>
      </c>
      <c r="B156" s="38">
        <v>23.47</v>
      </c>
      <c r="C156" s="38">
        <v>3.34</v>
      </c>
      <c r="D156" s="38">
        <v>26.81</v>
      </c>
      <c r="E156" s="39" t="s">
        <v>64</v>
      </c>
      <c r="F156" s="39" t="s">
        <v>66</v>
      </c>
      <c r="G156" s="40">
        <v>2655700</v>
      </c>
      <c r="H156" s="40">
        <v>146064</v>
      </c>
      <c r="I156" s="40">
        <v>2801764</v>
      </c>
    </row>
    <row r="157" spans="1:9" ht="24.75" customHeight="1" x14ac:dyDescent="0.2">
      <c r="A157" s="37">
        <v>1225</v>
      </c>
      <c r="B157" s="38">
        <v>23.47</v>
      </c>
      <c r="C157" s="38">
        <v>3.34</v>
      </c>
      <c r="D157" s="38">
        <v>26.81</v>
      </c>
      <c r="E157" s="39" t="s">
        <v>64</v>
      </c>
      <c r="F157" s="39" t="s">
        <v>66</v>
      </c>
      <c r="G157" s="40">
        <v>2655700</v>
      </c>
      <c r="H157" s="40">
        <v>146064</v>
      </c>
      <c r="I157" s="40">
        <v>2801764</v>
      </c>
    </row>
    <row r="158" spans="1:9" ht="24.75" customHeight="1" x14ac:dyDescent="0.2">
      <c r="A158" s="37">
        <v>1226</v>
      </c>
      <c r="B158" s="38">
        <v>23.47</v>
      </c>
      <c r="C158" s="38">
        <v>3.34</v>
      </c>
      <c r="D158" s="38">
        <v>26.81</v>
      </c>
      <c r="E158" s="39" t="s">
        <v>64</v>
      </c>
      <c r="F158" s="39" t="s">
        <v>66</v>
      </c>
      <c r="G158" s="40">
        <v>2655700</v>
      </c>
      <c r="H158" s="40">
        <v>146064</v>
      </c>
      <c r="I158" s="40">
        <v>2801764</v>
      </c>
    </row>
    <row r="159" spans="1:9" ht="24.75" customHeight="1" x14ac:dyDescent="0.2">
      <c r="A159" s="37">
        <v>1227</v>
      </c>
      <c r="B159" s="38">
        <v>23.47</v>
      </c>
      <c r="C159" s="38">
        <v>3.34</v>
      </c>
      <c r="D159" s="38">
        <v>26.81</v>
      </c>
      <c r="E159" s="39" t="s">
        <v>64</v>
      </c>
      <c r="F159" s="39" t="s">
        <v>66</v>
      </c>
      <c r="G159" s="40">
        <v>2655700</v>
      </c>
      <c r="H159" s="40">
        <v>146064</v>
      </c>
      <c r="I159" s="40">
        <v>2801764</v>
      </c>
    </row>
    <row r="160" spans="1:9" ht="24.75" customHeight="1" x14ac:dyDescent="0.2">
      <c r="A160" s="37">
        <v>1228</v>
      </c>
      <c r="B160" s="38">
        <v>23.47</v>
      </c>
      <c r="C160" s="38">
        <v>3.34</v>
      </c>
      <c r="D160" s="38">
        <v>26.81</v>
      </c>
      <c r="E160" s="39" t="s">
        <v>64</v>
      </c>
      <c r="F160" s="39" t="s">
        <v>66</v>
      </c>
      <c r="G160" s="40">
        <v>2655700</v>
      </c>
      <c r="H160" s="40">
        <v>146064</v>
      </c>
      <c r="I160" s="40">
        <v>2801764</v>
      </c>
    </row>
    <row r="161" spans="1:9" ht="24.75" customHeight="1" x14ac:dyDescent="0.2">
      <c r="A161" s="37">
        <v>1229</v>
      </c>
      <c r="B161" s="38">
        <v>28.87</v>
      </c>
      <c r="C161" s="38">
        <v>3.4</v>
      </c>
      <c r="D161" s="38">
        <v>32.270000000000003</v>
      </c>
      <c r="E161" s="39" t="s">
        <v>67</v>
      </c>
      <c r="F161" s="39" t="s">
        <v>66</v>
      </c>
      <c r="G161" s="40">
        <v>3196600</v>
      </c>
      <c r="H161" s="40">
        <v>175813</v>
      </c>
      <c r="I161" s="40">
        <v>3372413</v>
      </c>
    </row>
    <row r="162" spans="1:9" ht="24.75" customHeight="1" x14ac:dyDescent="0.2">
      <c r="A162" s="37">
        <v>1230</v>
      </c>
      <c r="B162" s="38">
        <v>23.84</v>
      </c>
      <c r="C162" s="38">
        <v>0</v>
      </c>
      <c r="D162" s="38">
        <v>23.84</v>
      </c>
      <c r="E162" s="39" t="s">
        <v>61</v>
      </c>
      <c r="F162" s="39" t="s">
        <v>66</v>
      </c>
      <c r="G162" s="40">
        <v>2361500</v>
      </c>
      <c r="H162" s="40">
        <v>129883</v>
      </c>
      <c r="I162" s="40">
        <v>2491383</v>
      </c>
    </row>
    <row r="163" spans="1:9" ht="24.75" customHeight="1" x14ac:dyDescent="0.2">
      <c r="A163" s="37">
        <v>1231</v>
      </c>
      <c r="B163" s="38">
        <v>23.47</v>
      </c>
      <c r="C163" s="38">
        <v>3.38</v>
      </c>
      <c r="D163" s="38">
        <v>26.85</v>
      </c>
      <c r="E163" s="39" t="s">
        <v>64</v>
      </c>
      <c r="F163" s="39" t="s">
        <v>66</v>
      </c>
      <c r="G163" s="40">
        <v>2659700</v>
      </c>
      <c r="H163" s="40">
        <v>146284</v>
      </c>
      <c r="I163" s="40">
        <v>2805984</v>
      </c>
    </row>
    <row r="164" spans="1:9" ht="24.75" customHeight="1" x14ac:dyDescent="0.2">
      <c r="A164" s="37">
        <v>1232</v>
      </c>
      <c r="B164" s="38">
        <v>23.47</v>
      </c>
      <c r="C164" s="38">
        <v>3.34</v>
      </c>
      <c r="D164" s="38">
        <v>26.81</v>
      </c>
      <c r="E164" s="39" t="s">
        <v>64</v>
      </c>
      <c r="F164" s="39" t="s">
        <v>66</v>
      </c>
      <c r="G164" s="40">
        <v>2655700</v>
      </c>
      <c r="H164" s="40">
        <v>146064</v>
      </c>
      <c r="I164" s="40">
        <v>2801764</v>
      </c>
    </row>
    <row r="165" spans="1:9" ht="24.75" customHeight="1" x14ac:dyDescent="0.2">
      <c r="A165" s="37">
        <v>1233</v>
      </c>
      <c r="B165" s="38">
        <v>23.47</v>
      </c>
      <c r="C165" s="38">
        <v>3.34</v>
      </c>
      <c r="D165" s="38">
        <v>26.81</v>
      </c>
      <c r="E165" s="39" t="s">
        <v>64</v>
      </c>
      <c r="F165" s="39" t="s">
        <v>66</v>
      </c>
      <c r="G165" s="40">
        <v>2655700</v>
      </c>
      <c r="H165" s="40">
        <v>146064</v>
      </c>
      <c r="I165" s="40">
        <v>2801764</v>
      </c>
    </row>
    <row r="166" spans="1:9" ht="24.75" customHeight="1" x14ac:dyDescent="0.2">
      <c r="A166" s="37">
        <v>1234</v>
      </c>
      <c r="B166" s="38">
        <v>23.47</v>
      </c>
      <c r="C166" s="38">
        <v>3.34</v>
      </c>
      <c r="D166" s="38">
        <v>26.81</v>
      </c>
      <c r="E166" s="39" t="s">
        <v>64</v>
      </c>
      <c r="F166" s="39" t="s">
        <v>66</v>
      </c>
      <c r="G166" s="40">
        <v>2655700</v>
      </c>
      <c r="H166" s="40">
        <v>146064</v>
      </c>
      <c r="I166" s="40">
        <v>2801764</v>
      </c>
    </row>
    <row r="167" spans="1:9" ht="24.75" customHeight="1" x14ac:dyDescent="0.2">
      <c r="A167" s="37">
        <v>1235</v>
      </c>
      <c r="B167" s="38">
        <v>23.47</v>
      </c>
      <c r="C167" s="38">
        <v>3.34</v>
      </c>
      <c r="D167" s="38">
        <v>26.81</v>
      </c>
      <c r="E167" s="39" t="s">
        <v>64</v>
      </c>
      <c r="F167" s="39" t="s">
        <v>66</v>
      </c>
      <c r="G167" s="40">
        <v>2655700</v>
      </c>
      <c r="H167" s="40">
        <v>146064</v>
      </c>
      <c r="I167" s="40">
        <v>2801764</v>
      </c>
    </row>
    <row r="168" spans="1:9" ht="24.75" customHeight="1" x14ac:dyDescent="0.2">
      <c r="A168" s="37">
        <v>1236</v>
      </c>
      <c r="B168" s="38">
        <v>23.47</v>
      </c>
      <c r="C168" s="38">
        <v>3.34</v>
      </c>
      <c r="D168" s="38">
        <v>26.81</v>
      </c>
      <c r="E168" s="39" t="s">
        <v>64</v>
      </c>
      <c r="F168" s="39" t="s">
        <v>66</v>
      </c>
      <c r="G168" s="40">
        <v>2655700</v>
      </c>
      <c r="H168" s="40">
        <v>146064</v>
      </c>
      <c r="I168" s="40">
        <v>2801764</v>
      </c>
    </row>
    <row r="169" spans="1:9" ht="24.75" customHeight="1" x14ac:dyDescent="0.2">
      <c r="A169" s="37">
        <v>1237</v>
      </c>
      <c r="B169" s="38">
        <v>23.84</v>
      </c>
      <c r="C169" s="38">
        <v>3.31</v>
      </c>
      <c r="D169" s="38">
        <v>27.15</v>
      </c>
      <c r="E169" s="39" t="s">
        <v>64</v>
      </c>
      <c r="F169" s="39" t="s">
        <v>66</v>
      </c>
      <c r="G169" s="40">
        <v>2689400</v>
      </c>
      <c r="H169" s="40">
        <v>147917</v>
      </c>
      <c r="I169" s="40">
        <v>2837317</v>
      </c>
    </row>
    <row r="170" spans="1:9" ht="24.75" customHeight="1" x14ac:dyDescent="0.2">
      <c r="A170" s="37">
        <v>1243</v>
      </c>
      <c r="B170" s="38">
        <v>24.96</v>
      </c>
      <c r="C170" s="38">
        <v>3.4</v>
      </c>
      <c r="D170" s="38">
        <v>28.36</v>
      </c>
      <c r="E170" s="39" t="s">
        <v>64</v>
      </c>
      <c r="F170" s="39" t="s">
        <v>62</v>
      </c>
      <c r="G170" s="40">
        <v>2846100</v>
      </c>
      <c r="H170" s="40">
        <v>156536</v>
      </c>
      <c r="I170" s="40">
        <v>3002636</v>
      </c>
    </row>
    <row r="171" spans="1:9" ht="24.75" customHeight="1" x14ac:dyDescent="0.2">
      <c r="A171" s="37">
        <v>1245</v>
      </c>
      <c r="B171" s="38">
        <v>23.47</v>
      </c>
      <c r="C171" s="38">
        <v>3.34</v>
      </c>
      <c r="D171" s="38">
        <v>26.81</v>
      </c>
      <c r="E171" s="39" t="s">
        <v>64</v>
      </c>
      <c r="F171" s="39" t="s">
        <v>62</v>
      </c>
      <c r="G171" s="40">
        <v>2690600</v>
      </c>
      <c r="H171" s="40">
        <v>147983</v>
      </c>
      <c r="I171" s="40">
        <v>2838583</v>
      </c>
    </row>
    <row r="172" spans="1:9" ht="24.75" customHeight="1" x14ac:dyDescent="0.2">
      <c r="A172" s="37">
        <v>1246</v>
      </c>
      <c r="B172" s="38">
        <v>23.47</v>
      </c>
      <c r="C172" s="38">
        <v>3.34</v>
      </c>
      <c r="D172" s="38">
        <v>26.81</v>
      </c>
      <c r="E172" s="39" t="s">
        <v>64</v>
      </c>
      <c r="F172" s="39" t="s">
        <v>62</v>
      </c>
      <c r="G172" s="40">
        <v>2690600</v>
      </c>
      <c r="H172" s="40">
        <v>147983</v>
      </c>
      <c r="I172" s="40">
        <v>2838583</v>
      </c>
    </row>
    <row r="173" spans="1:9" ht="24.75" customHeight="1" x14ac:dyDescent="0.2">
      <c r="A173" s="37">
        <v>1247</v>
      </c>
      <c r="B173" s="38">
        <v>23.47</v>
      </c>
      <c r="C173" s="38">
        <v>3.34</v>
      </c>
      <c r="D173" s="38">
        <v>26.81</v>
      </c>
      <c r="E173" s="39" t="s">
        <v>64</v>
      </c>
      <c r="F173" s="39" t="s">
        <v>62</v>
      </c>
      <c r="G173" s="40">
        <v>2690600</v>
      </c>
      <c r="H173" s="40">
        <v>147983</v>
      </c>
      <c r="I173" s="40">
        <v>2838583</v>
      </c>
    </row>
    <row r="174" spans="1:9" ht="24.75" customHeight="1" x14ac:dyDescent="0.2">
      <c r="A174" s="37">
        <v>1248</v>
      </c>
      <c r="B174" s="38">
        <v>23.47</v>
      </c>
      <c r="C174" s="38">
        <v>3.34</v>
      </c>
      <c r="D174" s="38">
        <v>26.81</v>
      </c>
      <c r="E174" s="39" t="s">
        <v>64</v>
      </c>
      <c r="F174" s="39" t="s">
        <v>62</v>
      </c>
      <c r="G174" s="40">
        <v>2690600</v>
      </c>
      <c r="H174" s="40">
        <v>147983</v>
      </c>
      <c r="I174" s="40">
        <v>2838583</v>
      </c>
    </row>
    <row r="175" spans="1:9" ht="24.75" customHeight="1" x14ac:dyDescent="0.2">
      <c r="A175" s="37">
        <v>1249</v>
      </c>
      <c r="B175" s="38">
        <v>23.47</v>
      </c>
      <c r="C175" s="38">
        <v>3.34</v>
      </c>
      <c r="D175" s="38">
        <v>26.81</v>
      </c>
      <c r="E175" s="39" t="s">
        <v>64</v>
      </c>
      <c r="F175" s="39" t="s">
        <v>62</v>
      </c>
      <c r="G175" s="40">
        <v>2690600</v>
      </c>
      <c r="H175" s="40">
        <v>147983</v>
      </c>
      <c r="I175" s="40">
        <v>2838583</v>
      </c>
    </row>
    <row r="176" spans="1:9" ht="24.75" customHeight="1" x14ac:dyDescent="0.2">
      <c r="A176" s="37">
        <v>1250</v>
      </c>
      <c r="B176" s="38">
        <v>23.47</v>
      </c>
      <c r="C176" s="38">
        <v>3.34</v>
      </c>
      <c r="D176" s="38">
        <v>26.81</v>
      </c>
      <c r="E176" s="39" t="s">
        <v>64</v>
      </c>
      <c r="F176" s="39" t="s">
        <v>62</v>
      </c>
      <c r="G176" s="40">
        <v>2690600</v>
      </c>
      <c r="H176" s="40">
        <v>147983</v>
      </c>
      <c r="I176" s="40">
        <v>2838583</v>
      </c>
    </row>
    <row r="177" spans="1:9" ht="24.75" customHeight="1" x14ac:dyDescent="0.2">
      <c r="A177" s="37">
        <v>1251</v>
      </c>
      <c r="B177" s="38">
        <v>23.47</v>
      </c>
      <c r="C177" s="38">
        <v>3.34</v>
      </c>
      <c r="D177" s="38">
        <v>26.81</v>
      </c>
      <c r="E177" s="39" t="s">
        <v>64</v>
      </c>
      <c r="F177" s="39" t="s">
        <v>62</v>
      </c>
      <c r="G177" s="40">
        <v>2690600</v>
      </c>
      <c r="H177" s="40">
        <v>147983</v>
      </c>
      <c r="I177" s="40">
        <v>2838583</v>
      </c>
    </row>
    <row r="178" spans="1:9" ht="24.75" customHeight="1" x14ac:dyDescent="0.2">
      <c r="A178" s="37">
        <v>1252</v>
      </c>
      <c r="B178" s="38">
        <v>39.950000000000003</v>
      </c>
      <c r="C178" s="38">
        <v>6.77</v>
      </c>
      <c r="D178" s="38">
        <v>46.72</v>
      </c>
      <c r="E178" s="39" t="s">
        <v>68</v>
      </c>
      <c r="F178" s="39" t="s">
        <v>62</v>
      </c>
      <c r="G178" s="40">
        <v>5251232</v>
      </c>
      <c r="H178" s="40">
        <v>257873</v>
      </c>
      <c r="I178" s="40">
        <v>5509105</v>
      </c>
    </row>
    <row r="179" spans="1:9" ht="24.75" customHeight="1" x14ac:dyDescent="0.2">
      <c r="A179" s="37">
        <v>1501</v>
      </c>
      <c r="B179" s="38">
        <v>23.84</v>
      </c>
      <c r="C179" s="38">
        <v>0</v>
      </c>
      <c r="D179" s="38">
        <v>23.84</v>
      </c>
      <c r="E179" s="39" t="s">
        <v>61</v>
      </c>
      <c r="F179" s="39" t="s">
        <v>62</v>
      </c>
      <c r="G179" s="40">
        <v>2399700</v>
      </c>
      <c r="H179" s="40">
        <v>131984</v>
      </c>
      <c r="I179" s="40">
        <v>2531684</v>
      </c>
    </row>
    <row r="180" spans="1:9" ht="24.75" customHeight="1" x14ac:dyDescent="0.2">
      <c r="A180" s="37">
        <v>1502</v>
      </c>
      <c r="B180" s="38">
        <v>39.51</v>
      </c>
      <c r="C180" s="38">
        <v>3.31</v>
      </c>
      <c r="D180" s="38">
        <v>42.82</v>
      </c>
      <c r="E180" s="39" t="s">
        <v>63</v>
      </c>
      <c r="F180" s="39" t="s">
        <v>62</v>
      </c>
      <c r="G180" s="40">
        <v>4827312</v>
      </c>
      <c r="H180" s="40">
        <v>237056</v>
      </c>
      <c r="I180" s="40">
        <v>5064368</v>
      </c>
    </row>
    <row r="181" spans="1:9" ht="24.75" customHeight="1" x14ac:dyDescent="0.2">
      <c r="A181" s="37">
        <v>1503</v>
      </c>
      <c r="B181" s="38">
        <v>23.65</v>
      </c>
      <c r="C181" s="38">
        <v>3.34</v>
      </c>
      <c r="D181" s="38">
        <v>26.99</v>
      </c>
      <c r="E181" s="39" t="s">
        <v>64</v>
      </c>
      <c r="F181" s="39" t="s">
        <v>62</v>
      </c>
      <c r="G181" s="40">
        <v>2716700</v>
      </c>
      <c r="H181" s="40">
        <v>149419</v>
      </c>
      <c r="I181" s="40">
        <v>2866119</v>
      </c>
    </row>
    <row r="182" spans="1:9" ht="24.75" customHeight="1" x14ac:dyDescent="0.2">
      <c r="A182" s="37">
        <v>1505</v>
      </c>
      <c r="B182" s="38">
        <v>23.47</v>
      </c>
      <c r="C182" s="38">
        <v>3.34</v>
      </c>
      <c r="D182" s="38">
        <v>26.81</v>
      </c>
      <c r="E182" s="39" t="s">
        <v>64</v>
      </c>
      <c r="F182" s="39" t="s">
        <v>62</v>
      </c>
      <c r="G182" s="40">
        <v>2698600</v>
      </c>
      <c r="H182" s="40">
        <v>148423</v>
      </c>
      <c r="I182" s="40">
        <v>2847023</v>
      </c>
    </row>
    <row r="183" spans="1:9" ht="24.75" customHeight="1" x14ac:dyDescent="0.2">
      <c r="A183" s="37">
        <v>1506</v>
      </c>
      <c r="B183" s="38">
        <v>23.47</v>
      </c>
      <c r="C183" s="38">
        <v>3.34</v>
      </c>
      <c r="D183" s="38">
        <v>26.81</v>
      </c>
      <c r="E183" s="39" t="s">
        <v>64</v>
      </c>
      <c r="F183" s="39" t="s">
        <v>62</v>
      </c>
      <c r="G183" s="40">
        <v>2698600</v>
      </c>
      <c r="H183" s="40">
        <v>148423</v>
      </c>
      <c r="I183" s="40">
        <v>2847023</v>
      </c>
    </row>
    <row r="184" spans="1:9" ht="24.75" customHeight="1" x14ac:dyDescent="0.2">
      <c r="A184" s="37">
        <v>1507</v>
      </c>
      <c r="B184" s="38">
        <v>23.47</v>
      </c>
      <c r="C184" s="38">
        <v>3.34</v>
      </c>
      <c r="D184" s="38">
        <v>26.81</v>
      </c>
      <c r="E184" s="39" t="s">
        <v>64</v>
      </c>
      <c r="F184" s="39" t="s">
        <v>62</v>
      </c>
      <c r="G184" s="40">
        <v>2698600</v>
      </c>
      <c r="H184" s="40">
        <v>148423</v>
      </c>
      <c r="I184" s="40">
        <v>2847023</v>
      </c>
    </row>
    <row r="185" spans="1:9" ht="24.75" customHeight="1" x14ac:dyDescent="0.2">
      <c r="A185" s="37">
        <v>1508</v>
      </c>
      <c r="B185" s="38">
        <v>23.47</v>
      </c>
      <c r="C185" s="38">
        <v>3.34</v>
      </c>
      <c r="D185" s="38">
        <v>26.81</v>
      </c>
      <c r="E185" s="39" t="s">
        <v>64</v>
      </c>
      <c r="F185" s="39" t="s">
        <v>62</v>
      </c>
      <c r="G185" s="40">
        <v>2698600</v>
      </c>
      <c r="H185" s="40">
        <v>148423</v>
      </c>
      <c r="I185" s="40">
        <v>2847023</v>
      </c>
    </row>
    <row r="186" spans="1:9" ht="24.75" customHeight="1" x14ac:dyDescent="0.2">
      <c r="A186" s="37">
        <v>1509</v>
      </c>
      <c r="B186" s="38">
        <v>23.47</v>
      </c>
      <c r="C186" s="38">
        <v>3.34</v>
      </c>
      <c r="D186" s="38">
        <v>26.81</v>
      </c>
      <c r="E186" s="39" t="s">
        <v>64</v>
      </c>
      <c r="F186" s="39" t="s">
        <v>62</v>
      </c>
      <c r="G186" s="40">
        <v>2698600</v>
      </c>
      <c r="H186" s="40">
        <v>148423</v>
      </c>
      <c r="I186" s="40">
        <v>2847023</v>
      </c>
    </row>
    <row r="187" spans="1:9" ht="24.75" customHeight="1" x14ac:dyDescent="0.2">
      <c r="A187" s="37">
        <v>1510</v>
      </c>
      <c r="B187" s="38">
        <v>23.47</v>
      </c>
      <c r="C187" s="38">
        <v>3.34</v>
      </c>
      <c r="D187" s="38">
        <v>26.81</v>
      </c>
      <c r="E187" s="39" t="s">
        <v>64</v>
      </c>
      <c r="F187" s="39" t="s">
        <v>62</v>
      </c>
      <c r="G187" s="40">
        <v>2698600</v>
      </c>
      <c r="H187" s="40">
        <v>148423</v>
      </c>
      <c r="I187" s="40">
        <v>2847023</v>
      </c>
    </row>
    <row r="188" spans="1:9" ht="24.75" customHeight="1" x14ac:dyDescent="0.2">
      <c r="A188" s="37">
        <v>1511</v>
      </c>
      <c r="B188" s="38">
        <v>23.47</v>
      </c>
      <c r="C188" s="38">
        <v>3.34</v>
      </c>
      <c r="D188" s="38">
        <v>26.81</v>
      </c>
      <c r="E188" s="39" t="s">
        <v>64</v>
      </c>
      <c r="F188" s="39" t="s">
        <v>62</v>
      </c>
      <c r="G188" s="40">
        <v>2698600</v>
      </c>
      <c r="H188" s="40">
        <v>148423</v>
      </c>
      <c r="I188" s="40">
        <v>2847023</v>
      </c>
    </row>
    <row r="189" spans="1:9" ht="24.75" customHeight="1" x14ac:dyDescent="0.2">
      <c r="A189" s="37">
        <v>1512</v>
      </c>
      <c r="B189" s="38">
        <v>23.84</v>
      </c>
      <c r="C189" s="38">
        <v>3.4</v>
      </c>
      <c r="D189" s="38">
        <v>27.24</v>
      </c>
      <c r="E189" s="39" t="s">
        <v>64</v>
      </c>
      <c r="F189" s="39" t="s">
        <v>62</v>
      </c>
      <c r="G189" s="40">
        <v>2741900</v>
      </c>
      <c r="H189" s="40">
        <v>150805</v>
      </c>
      <c r="I189" s="40">
        <v>2892705</v>
      </c>
    </row>
    <row r="190" spans="1:9" ht="24.75" customHeight="1" x14ac:dyDescent="0.2">
      <c r="A190" s="37">
        <v>1514</v>
      </c>
      <c r="B190" s="38">
        <v>32.520000000000003</v>
      </c>
      <c r="C190" s="38">
        <v>0</v>
      </c>
      <c r="D190" s="38">
        <v>32.520000000000003</v>
      </c>
      <c r="E190" s="39" t="s">
        <v>65</v>
      </c>
      <c r="F190" s="39" t="s">
        <v>66</v>
      </c>
      <c r="G190" s="40">
        <v>3615136</v>
      </c>
      <c r="H190" s="40">
        <v>177529</v>
      </c>
      <c r="I190" s="40">
        <v>3792665</v>
      </c>
    </row>
    <row r="191" spans="1:9" ht="24.75" customHeight="1" x14ac:dyDescent="0.2">
      <c r="A191" s="37">
        <v>1515</v>
      </c>
      <c r="B191" s="38">
        <v>26.81</v>
      </c>
      <c r="C191" s="38">
        <v>0</v>
      </c>
      <c r="D191" s="38">
        <v>26.81</v>
      </c>
      <c r="E191" s="39" t="s">
        <v>61</v>
      </c>
      <c r="F191" s="39" t="s">
        <v>66</v>
      </c>
      <c r="G191" s="40">
        <v>2661100</v>
      </c>
      <c r="H191" s="40">
        <v>146361</v>
      </c>
      <c r="I191" s="40">
        <v>2807461</v>
      </c>
    </row>
    <row r="192" spans="1:9" ht="24.75" customHeight="1" x14ac:dyDescent="0.2">
      <c r="A192" s="37">
        <v>1516</v>
      </c>
      <c r="B192" s="38">
        <v>26.81</v>
      </c>
      <c r="C192" s="38">
        <v>0</v>
      </c>
      <c r="D192" s="38">
        <v>26.81</v>
      </c>
      <c r="E192" s="39" t="s">
        <v>61</v>
      </c>
      <c r="F192" s="39" t="s">
        <v>66</v>
      </c>
      <c r="G192" s="40">
        <v>2661100</v>
      </c>
      <c r="H192" s="40">
        <v>146361</v>
      </c>
      <c r="I192" s="40">
        <v>2807461</v>
      </c>
    </row>
    <row r="193" spans="1:9" ht="24.75" customHeight="1" x14ac:dyDescent="0.2">
      <c r="A193" s="37">
        <v>1517</v>
      </c>
      <c r="B193" s="38">
        <v>23.47</v>
      </c>
      <c r="C193" s="38">
        <v>3.34</v>
      </c>
      <c r="D193" s="38">
        <v>26.81</v>
      </c>
      <c r="E193" s="39" t="s">
        <v>64</v>
      </c>
      <c r="F193" s="39" t="s">
        <v>66</v>
      </c>
      <c r="G193" s="40">
        <v>2661100</v>
      </c>
      <c r="H193" s="40">
        <v>146361</v>
      </c>
      <c r="I193" s="40">
        <v>2807461</v>
      </c>
    </row>
    <row r="194" spans="1:9" ht="24.75" customHeight="1" x14ac:dyDescent="0.2">
      <c r="A194" s="37">
        <v>1518</v>
      </c>
      <c r="B194" s="38">
        <v>23.47</v>
      </c>
      <c r="C194" s="38">
        <v>3.34</v>
      </c>
      <c r="D194" s="38">
        <v>26.81</v>
      </c>
      <c r="E194" s="39" t="s">
        <v>64</v>
      </c>
      <c r="F194" s="39" t="s">
        <v>66</v>
      </c>
      <c r="G194" s="40">
        <v>2661100</v>
      </c>
      <c r="H194" s="40">
        <v>146361</v>
      </c>
      <c r="I194" s="40">
        <v>2807461</v>
      </c>
    </row>
    <row r="195" spans="1:9" ht="24.75" customHeight="1" x14ac:dyDescent="0.2">
      <c r="A195" s="37">
        <v>1519</v>
      </c>
      <c r="B195" s="38">
        <v>23.47</v>
      </c>
      <c r="C195" s="38">
        <v>3.34</v>
      </c>
      <c r="D195" s="38">
        <v>26.81</v>
      </c>
      <c r="E195" s="39" t="s">
        <v>64</v>
      </c>
      <c r="F195" s="39" t="s">
        <v>66</v>
      </c>
      <c r="G195" s="40">
        <v>2661100</v>
      </c>
      <c r="H195" s="40">
        <v>146361</v>
      </c>
      <c r="I195" s="40">
        <v>2807461</v>
      </c>
    </row>
    <row r="196" spans="1:9" ht="24.75" customHeight="1" x14ac:dyDescent="0.2">
      <c r="A196" s="37">
        <v>1520</v>
      </c>
      <c r="B196" s="38">
        <v>23.47</v>
      </c>
      <c r="C196" s="38">
        <v>3.34</v>
      </c>
      <c r="D196" s="38">
        <v>26.81</v>
      </c>
      <c r="E196" s="39" t="s">
        <v>64</v>
      </c>
      <c r="F196" s="39" t="s">
        <v>66</v>
      </c>
      <c r="G196" s="40">
        <v>2661100</v>
      </c>
      <c r="H196" s="40">
        <v>146361</v>
      </c>
      <c r="I196" s="40">
        <v>2807461</v>
      </c>
    </row>
    <row r="197" spans="1:9" ht="24.75" customHeight="1" x14ac:dyDescent="0.2">
      <c r="A197" s="37">
        <v>1521</v>
      </c>
      <c r="B197" s="38">
        <v>23.47</v>
      </c>
      <c r="C197" s="38">
        <v>3.34</v>
      </c>
      <c r="D197" s="38">
        <v>26.81</v>
      </c>
      <c r="E197" s="39" t="s">
        <v>64</v>
      </c>
      <c r="F197" s="39" t="s">
        <v>66</v>
      </c>
      <c r="G197" s="40">
        <v>2661100</v>
      </c>
      <c r="H197" s="40">
        <v>146361</v>
      </c>
      <c r="I197" s="40">
        <v>2807461</v>
      </c>
    </row>
    <row r="198" spans="1:9" ht="24.75" customHeight="1" x14ac:dyDescent="0.2">
      <c r="A198" s="37">
        <v>1522</v>
      </c>
      <c r="B198" s="38">
        <v>23.47</v>
      </c>
      <c r="C198" s="38">
        <v>3.34</v>
      </c>
      <c r="D198" s="38">
        <v>26.81</v>
      </c>
      <c r="E198" s="39" t="s">
        <v>64</v>
      </c>
      <c r="F198" s="39" t="s">
        <v>66</v>
      </c>
      <c r="G198" s="40">
        <v>2661100</v>
      </c>
      <c r="H198" s="40">
        <v>146361</v>
      </c>
      <c r="I198" s="40">
        <v>2807461</v>
      </c>
    </row>
    <row r="199" spans="1:9" ht="24.75" customHeight="1" x14ac:dyDescent="0.2">
      <c r="A199" s="37">
        <v>1523</v>
      </c>
      <c r="B199" s="38">
        <v>23.47</v>
      </c>
      <c r="C199" s="38">
        <v>3.34</v>
      </c>
      <c r="D199" s="38">
        <v>26.81</v>
      </c>
      <c r="E199" s="39" t="s">
        <v>64</v>
      </c>
      <c r="F199" s="39" t="s">
        <v>66</v>
      </c>
      <c r="G199" s="40">
        <v>2661100</v>
      </c>
      <c r="H199" s="40">
        <v>146361</v>
      </c>
      <c r="I199" s="40">
        <v>2807461</v>
      </c>
    </row>
    <row r="200" spans="1:9" ht="24.75" customHeight="1" x14ac:dyDescent="0.2">
      <c r="A200" s="37">
        <v>1524</v>
      </c>
      <c r="B200" s="38">
        <v>23.47</v>
      </c>
      <c r="C200" s="38">
        <v>3.34</v>
      </c>
      <c r="D200" s="38">
        <v>26.81</v>
      </c>
      <c r="E200" s="39" t="s">
        <v>64</v>
      </c>
      <c r="F200" s="39" t="s">
        <v>66</v>
      </c>
      <c r="G200" s="40">
        <v>2661100</v>
      </c>
      <c r="H200" s="40">
        <v>146361</v>
      </c>
      <c r="I200" s="40">
        <v>2807461</v>
      </c>
    </row>
    <row r="201" spans="1:9" ht="24.75" customHeight="1" x14ac:dyDescent="0.2">
      <c r="A201" s="37">
        <v>1525</v>
      </c>
      <c r="B201" s="38">
        <v>23.47</v>
      </c>
      <c r="C201" s="38">
        <v>3.34</v>
      </c>
      <c r="D201" s="38">
        <v>26.81</v>
      </c>
      <c r="E201" s="39" t="s">
        <v>64</v>
      </c>
      <c r="F201" s="39" t="s">
        <v>66</v>
      </c>
      <c r="G201" s="40">
        <v>2661100</v>
      </c>
      <c r="H201" s="40">
        <v>146361</v>
      </c>
      <c r="I201" s="40">
        <v>2807461</v>
      </c>
    </row>
    <row r="202" spans="1:9" ht="24.75" customHeight="1" x14ac:dyDescent="0.2">
      <c r="A202" s="37">
        <v>1526</v>
      </c>
      <c r="B202" s="38">
        <v>23.47</v>
      </c>
      <c r="C202" s="38">
        <v>3.34</v>
      </c>
      <c r="D202" s="38">
        <v>26.81</v>
      </c>
      <c r="E202" s="39" t="s">
        <v>64</v>
      </c>
      <c r="F202" s="39" t="s">
        <v>66</v>
      </c>
      <c r="G202" s="40">
        <v>2661100</v>
      </c>
      <c r="H202" s="40">
        <v>146361</v>
      </c>
      <c r="I202" s="40">
        <v>2807461</v>
      </c>
    </row>
    <row r="203" spans="1:9" ht="24.75" customHeight="1" x14ac:dyDescent="0.2">
      <c r="A203" s="37">
        <v>1527</v>
      </c>
      <c r="B203" s="38">
        <v>23.47</v>
      </c>
      <c r="C203" s="38">
        <v>3.34</v>
      </c>
      <c r="D203" s="38">
        <v>26.81</v>
      </c>
      <c r="E203" s="39" t="s">
        <v>64</v>
      </c>
      <c r="F203" s="39" t="s">
        <v>66</v>
      </c>
      <c r="G203" s="40">
        <v>2661100</v>
      </c>
      <c r="H203" s="40">
        <v>146361</v>
      </c>
      <c r="I203" s="40">
        <v>2807461</v>
      </c>
    </row>
    <row r="204" spans="1:9" ht="24.75" customHeight="1" x14ac:dyDescent="0.2">
      <c r="A204" s="37">
        <v>1528</v>
      </c>
      <c r="B204" s="38">
        <v>23.47</v>
      </c>
      <c r="C204" s="38">
        <v>3.34</v>
      </c>
      <c r="D204" s="38">
        <v>26.81</v>
      </c>
      <c r="E204" s="39" t="s">
        <v>64</v>
      </c>
      <c r="F204" s="39" t="s">
        <v>66</v>
      </c>
      <c r="G204" s="40">
        <v>2661100</v>
      </c>
      <c r="H204" s="40">
        <v>146361</v>
      </c>
      <c r="I204" s="40">
        <v>2807461</v>
      </c>
    </row>
    <row r="205" spans="1:9" ht="24.75" customHeight="1" x14ac:dyDescent="0.2">
      <c r="A205" s="37">
        <v>1529</v>
      </c>
      <c r="B205" s="38">
        <v>28.87</v>
      </c>
      <c r="C205" s="38">
        <v>3.4</v>
      </c>
      <c r="D205" s="38">
        <v>32.270000000000003</v>
      </c>
      <c r="E205" s="39" t="s">
        <v>67</v>
      </c>
      <c r="F205" s="39" t="s">
        <v>66</v>
      </c>
      <c r="G205" s="40">
        <v>3587360</v>
      </c>
      <c r="H205" s="40">
        <v>176165</v>
      </c>
      <c r="I205" s="40">
        <v>3763525</v>
      </c>
    </row>
    <row r="206" spans="1:9" ht="24.75" customHeight="1" x14ac:dyDescent="0.2">
      <c r="A206" s="37">
        <v>1530</v>
      </c>
      <c r="B206" s="38">
        <v>23.84</v>
      </c>
      <c r="C206" s="38">
        <v>0</v>
      </c>
      <c r="D206" s="38">
        <v>23.84</v>
      </c>
      <c r="E206" s="39" t="s">
        <v>61</v>
      </c>
      <c r="F206" s="39" t="s">
        <v>66</v>
      </c>
      <c r="G206" s="40">
        <v>2366300</v>
      </c>
      <c r="H206" s="40">
        <v>130147</v>
      </c>
      <c r="I206" s="40">
        <v>2496447</v>
      </c>
    </row>
    <row r="207" spans="1:9" ht="24.75" customHeight="1" x14ac:dyDescent="0.2">
      <c r="A207" s="37">
        <v>1531</v>
      </c>
      <c r="B207" s="38">
        <v>23.47</v>
      </c>
      <c r="C207" s="38">
        <v>3.38</v>
      </c>
      <c r="D207" s="38">
        <v>26.85</v>
      </c>
      <c r="E207" s="39" t="s">
        <v>64</v>
      </c>
      <c r="F207" s="39" t="s">
        <v>66</v>
      </c>
      <c r="G207" s="40">
        <v>2665000</v>
      </c>
      <c r="H207" s="40">
        <v>146575</v>
      </c>
      <c r="I207" s="40">
        <v>2811575</v>
      </c>
    </row>
    <row r="208" spans="1:9" ht="24.75" customHeight="1" x14ac:dyDescent="0.2">
      <c r="A208" s="37">
        <v>1532</v>
      </c>
      <c r="B208" s="38">
        <v>23.47</v>
      </c>
      <c r="C208" s="38">
        <v>3.34</v>
      </c>
      <c r="D208" s="38">
        <v>26.81</v>
      </c>
      <c r="E208" s="39" t="s">
        <v>64</v>
      </c>
      <c r="F208" s="39" t="s">
        <v>66</v>
      </c>
      <c r="G208" s="40">
        <v>2661100</v>
      </c>
      <c r="H208" s="40">
        <v>146361</v>
      </c>
      <c r="I208" s="40">
        <v>2807461</v>
      </c>
    </row>
    <row r="209" spans="1:9" ht="24.75" customHeight="1" x14ac:dyDescent="0.2">
      <c r="A209" s="37">
        <v>1533</v>
      </c>
      <c r="B209" s="38">
        <v>23.47</v>
      </c>
      <c r="C209" s="38">
        <v>3.34</v>
      </c>
      <c r="D209" s="38">
        <v>26.81</v>
      </c>
      <c r="E209" s="39" t="s">
        <v>64</v>
      </c>
      <c r="F209" s="39" t="s">
        <v>66</v>
      </c>
      <c r="G209" s="40">
        <v>2661100</v>
      </c>
      <c r="H209" s="40">
        <v>146361</v>
      </c>
      <c r="I209" s="40">
        <v>2807461</v>
      </c>
    </row>
    <row r="210" spans="1:9" ht="24.75" customHeight="1" x14ac:dyDescent="0.2">
      <c r="A210" s="37">
        <v>1534</v>
      </c>
      <c r="B210" s="38">
        <v>23.47</v>
      </c>
      <c r="C210" s="38">
        <v>3.34</v>
      </c>
      <c r="D210" s="38">
        <v>26.81</v>
      </c>
      <c r="E210" s="39" t="s">
        <v>64</v>
      </c>
      <c r="F210" s="39" t="s">
        <v>66</v>
      </c>
      <c r="G210" s="40">
        <v>2661100</v>
      </c>
      <c r="H210" s="40">
        <v>146361</v>
      </c>
      <c r="I210" s="40">
        <v>2807461</v>
      </c>
    </row>
    <row r="211" spans="1:9" ht="24.75" customHeight="1" x14ac:dyDescent="0.2">
      <c r="A211" s="37">
        <v>1535</v>
      </c>
      <c r="B211" s="38">
        <v>23.47</v>
      </c>
      <c r="C211" s="38">
        <v>3.34</v>
      </c>
      <c r="D211" s="38">
        <v>26.81</v>
      </c>
      <c r="E211" s="39" t="s">
        <v>64</v>
      </c>
      <c r="F211" s="39" t="s">
        <v>66</v>
      </c>
      <c r="G211" s="40">
        <v>2661100</v>
      </c>
      <c r="H211" s="40">
        <v>146361</v>
      </c>
      <c r="I211" s="40">
        <v>2807461</v>
      </c>
    </row>
    <row r="212" spans="1:9" ht="24.75" customHeight="1" x14ac:dyDescent="0.2">
      <c r="A212" s="37">
        <v>1536</v>
      </c>
      <c r="B212" s="38">
        <v>23.47</v>
      </c>
      <c r="C212" s="38">
        <v>3.34</v>
      </c>
      <c r="D212" s="38">
        <v>26.81</v>
      </c>
      <c r="E212" s="39" t="s">
        <v>64</v>
      </c>
      <c r="F212" s="39" t="s">
        <v>66</v>
      </c>
      <c r="G212" s="40">
        <v>2661100</v>
      </c>
      <c r="H212" s="40">
        <v>146361</v>
      </c>
      <c r="I212" s="40">
        <v>2807461</v>
      </c>
    </row>
    <row r="213" spans="1:9" ht="24.75" customHeight="1" x14ac:dyDescent="0.2">
      <c r="A213" s="37">
        <v>1537</v>
      </c>
      <c r="B213" s="38">
        <v>23.84</v>
      </c>
      <c r="C213" s="38">
        <v>3.31</v>
      </c>
      <c r="D213" s="38">
        <v>27.15</v>
      </c>
      <c r="E213" s="39" t="s">
        <v>64</v>
      </c>
      <c r="F213" s="39" t="s">
        <v>66</v>
      </c>
      <c r="G213" s="40">
        <v>2694800</v>
      </c>
      <c r="H213" s="40">
        <v>148214</v>
      </c>
      <c r="I213" s="40">
        <v>2843014</v>
      </c>
    </row>
    <row r="214" spans="1:9" ht="24.75" customHeight="1" x14ac:dyDescent="0.2">
      <c r="A214" s="37">
        <v>1543</v>
      </c>
      <c r="B214" s="38">
        <v>24.96</v>
      </c>
      <c r="C214" s="38">
        <v>3.4</v>
      </c>
      <c r="D214" s="38">
        <v>28.36</v>
      </c>
      <c r="E214" s="39" t="s">
        <v>64</v>
      </c>
      <c r="F214" s="39" t="s">
        <v>62</v>
      </c>
      <c r="G214" s="40">
        <v>2854600</v>
      </c>
      <c r="H214" s="40">
        <v>157003</v>
      </c>
      <c r="I214" s="40">
        <v>3011603</v>
      </c>
    </row>
    <row r="215" spans="1:9" ht="24.75" customHeight="1" x14ac:dyDescent="0.2">
      <c r="A215" s="37">
        <v>1545</v>
      </c>
      <c r="B215" s="38">
        <v>23.47</v>
      </c>
      <c r="C215" s="38">
        <v>3.34</v>
      </c>
      <c r="D215" s="38">
        <v>26.81</v>
      </c>
      <c r="E215" s="39" t="s">
        <v>64</v>
      </c>
      <c r="F215" s="39" t="s">
        <v>62</v>
      </c>
      <c r="G215" s="40">
        <v>2698600</v>
      </c>
      <c r="H215" s="40">
        <v>148423</v>
      </c>
      <c r="I215" s="40">
        <v>2847023</v>
      </c>
    </row>
    <row r="216" spans="1:9" ht="24.75" customHeight="1" x14ac:dyDescent="0.2">
      <c r="A216" s="37">
        <v>1546</v>
      </c>
      <c r="B216" s="38">
        <v>23.47</v>
      </c>
      <c r="C216" s="38">
        <v>3.34</v>
      </c>
      <c r="D216" s="38">
        <v>26.81</v>
      </c>
      <c r="E216" s="39" t="s">
        <v>64</v>
      </c>
      <c r="F216" s="39" t="s">
        <v>62</v>
      </c>
      <c r="G216" s="40">
        <v>2698600</v>
      </c>
      <c r="H216" s="40">
        <v>148423</v>
      </c>
      <c r="I216" s="40">
        <v>2847023</v>
      </c>
    </row>
    <row r="217" spans="1:9" ht="24.75" customHeight="1" x14ac:dyDescent="0.2">
      <c r="A217" s="37">
        <v>1547</v>
      </c>
      <c r="B217" s="38">
        <v>23.47</v>
      </c>
      <c r="C217" s="38">
        <v>3.34</v>
      </c>
      <c r="D217" s="38">
        <v>26.81</v>
      </c>
      <c r="E217" s="39" t="s">
        <v>64</v>
      </c>
      <c r="F217" s="39" t="s">
        <v>62</v>
      </c>
      <c r="G217" s="40">
        <v>2698600</v>
      </c>
      <c r="H217" s="40">
        <v>148423</v>
      </c>
      <c r="I217" s="40">
        <v>2847023</v>
      </c>
    </row>
    <row r="218" spans="1:9" ht="24.75" customHeight="1" x14ac:dyDescent="0.2">
      <c r="A218" s="37">
        <v>1548</v>
      </c>
      <c r="B218" s="38">
        <v>23.47</v>
      </c>
      <c r="C218" s="38">
        <v>3.34</v>
      </c>
      <c r="D218" s="38">
        <v>26.81</v>
      </c>
      <c r="E218" s="39" t="s">
        <v>64</v>
      </c>
      <c r="F218" s="39" t="s">
        <v>62</v>
      </c>
      <c r="G218" s="40">
        <v>2698600</v>
      </c>
      <c r="H218" s="40">
        <v>148423</v>
      </c>
      <c r="I218" s="40">
        <v>2847023</v>
      </c>
    </row>
    <row r="219" spans="1:9" ht="24.75" customHeight="1" x14ac:dyDescent="0.2">
      <c r="A219" s="37">
        <v>1549</v>
      </c>
      <c r="B219" s="38">
        <v>23.47</v>
      </c>
      <c r="C219" s="38">
        <v>3.34</v>
      </c>
      <c r="D219" s="38">
        <v>26.81</v>
      </c>
      <c r="E219" s="39" t="s">
        <v>64</v>
      </c>
      <c r="F219" s="39" t="s">
        <v>62</v>
      </c>
      <c r="G219" s="40">
        <v>2698600</v>
      </c>
      <c r="H219" s="40">
        <v>148423</v>
      </c>
      <c r="I219" s="40">
        <v>2847023</v>
      </c>
    </row>
    <row r="220" spans="1:9" ht="24.75" customHeight="1" x14ac:dyDescent="0.2">
      <c r="A220" s="37">
        <v>1550</v>
      </c>
      <c r="B220" s="38">
        <v>23.47</v>
      </c>
      <c r="C220" s="38">
        <v>3.34</v>
      </c>
      <c r="D220" s="38">
        <v>26.81</v>
      </c>
      <c r="E220" s="39" t="s">
        <v>64</v>
      </c>
      <c r="F220" s="39" t="s">
        <v>62</v>
      </c>
      <c r="G220" s="40">
        <v>2698600</v>
      </c>
      <c r="H220" s="40">
        <v>148423</v>
      </c>
      <c r="I220" s="40">
        <v>2847023</v>
      </c>
    </row>
    <row r="221" spans="1:9" ht="24.75" customHeight="1" x14ac:dyDescent="0.2">
      <c r="A221" s="37">
        <v>1551</v>
      </c>
      <c r="B221" s="38">
        <v>23.47</v>
      </c>
      <c r="C221" s="38">
        <v>3.34</v>
      </c>
      <c r="D221" s="38">
        <v>26.81</v>
      </c>
      <c r="E221" s="39" t="s">
        <v>64</v>
      </c>
      <c r="F221" s="39" t="s">
        <v>62</v>
      </c>
      <c r="G221" s="40">
        <v>2698600</v>
      </c>
      <c r="H221" s="40">
        <v>148423</v>
      </c>
      <c r="I221" s="40">
        <v>2847023</v>
      </c>
    </row>
    <row r="222" spans="1:9" ht="24.75" customHeight="1" x14ac:dyDescent="0.2">
      <c r="A222" s="37">
        <v>1552</v>
      </c>
      <c r="B222" s="38">
        <v>39.950000000000003</v>
      </c>
      <c r="C222" s="38">
        <v>6.77</v>
      </c>
      <c r="D222" s="38">
        <v>46.72</v>
      </c>
      <c r="E222" s="39" t="s">
        <v>68</v>
      </c>
      <c r="F222" s="39" t="s">
        <v>62</v>
      </c>
      <c r="G222" s="40">
        <v>5267024</v>
      </c>
      <c r="H222" s="40">
        <v>258649</v>
      </c>
      <c r="I222" s="40">
        <v>5525673</v>
      </c>
    </row>
    <row r="223" spans="1:9" ht="24.75" customHeight="1" x14ac:dyDescent="0.2">
      <c r="A223" s="37">
        <v>1601</v>
      </c>
      <c r="B223" s="38">
        <v>23.84</v>
      </c>
      <c r="C223" s="38">
        <v>0</v>
      </c>
      <c r="D223" s="38">
        <v>23.84</v>
      </c>
      <c r="E223" s="39" t="s">
        <v>61</v>
      </c>
      <c r="F223" s="39" t="s">
        <v>62</v>
      </c>
      <c r="G223" s="40">
        <v>2406800</v>
      </c>
      <c r="H223" s="40">
        <v>132374</v>
      </c>
      <c r="I223" s="40">
        <v>2539174</v>
      </c>
    </row>
    <row r="224" spans="1:9" ht="24.75" customHeight="1" x14ac:dyDescent="0.2">
      <c r="A224" s="37">
        <v>1602</v>
      </c>
      <c r="B224" s="38">
        <v>39.51</v>
      </c>
      <c r="C224" s="38">
        <v>3.31</v>
      </c>
      <c r="D224" s="38">
        <v>42.82</v>
      </c>
      <c r="E224" s="39" t="s">
        <v>63</v>
      </c>
      <c r="F224" s="39" t="s">
        <v>62</v>
      </c>
      <c r="G224" s="40">
        <v>4841648</v>
      </c>
      <c r="H224" s="40">
        <v>237760</v>
      </c>
      <c r="I224" s="40">
        <v>5079408</v>
      </c>
    </row>
    <row r="225" spans="1:9" ht="24.75" customHeight="1" x14ac:dyDescent="0.2">
      <c r="A225" s="37">
        <v>1603</v>
      </c>
      <c r="B225" s="38">
        <v>23.65</v>
      </c>
      <c r="C225" s="38">
        <v>3.34</v>
      </c>
      <c r="D225" s="38">
        <v>26.99</v>
      </c>
      <c r="E225" s="39" t="s">
        <v>64</v>
      </c>
      <c r="F225" s="39" t="s">
        <v>62</v>
      </c>
      <c r="G225" s="40">
        <v>2724800</v>
      </c>
      <c r="H225" s="40">
        <v>149864</v>
      </c>
      <c r="I225" s="40">
        <v>2874664</v>
      </c>
    </row>
    <row r="226" spans="1:9" ht="24.75" customHeight="1" x14ac:dyDescent="0.2">
      <c r="A226" s="37">
        <v>1605</v>
      </c>
      <c r="B226" s="38">
        <v>23.47</v>
      </c>
      <c r="C226" s="38">
        <v>3.34</v>
      </c>
      <c r="D226" s="38">
        <v>26.81</v>
      </c>
      <c r="E226" s="39" t="s">
        <v>64</v>
      </c>
      <c r="F226" s="39" t="s">
        <v>62</v>
      </c>
      <c r="G226" s="40">
        <v>2706700</v>
      </c>
      <c r="H226" s="40">
        <v>148869</v>
      </c>
      <c r="I226" s="40">
        <v>2855569</v>
      </c>
    </row>
    <row r="227" spans="1:9" ht="24.75" customHeight="1" x14ac:dyDescent="0.2">
      <c r="A227" s="37">
        <v>1606</v>
      </c>
      <c r="B227" s="38">
        <v>23.47</v>
      </c>
      <c r="C227" s="38">
        <v>3.34</v>
      </c>
      <c r="D227" s="38">
        <v>26.81</v>
      </c>
      <c r="E227" s="39" t="s">
        <v>64</v>
      </c>
      <c r="F227" s="39" t="s">
        <v>62</v>
      </c>
      <c r="G227" s="40">
        <v>2706700</v>
      </c>
      <c r="H227" s="40">
        <v>148869</v>
      </c>
      <c r="I227" s="40">
        <v>2855569</v>
      </c>
    </row>
    <row r="228" spans="1:9" ht="24.75" customHeight="1" x14ac:dyDescent="0.2">
      <c r="A228" s="37">
        <v>1607</v>
      </c>
      <c r="B228" s="38">
        <v>23.47</v>
      </c>
      <c r="C228" s="38">
        <v>3.34</v>
      </c>
      <c r="D228" s="38">
        <v>26.81</v>
      </c>
      <c r="E228" s="39" t="s">
        <v>64</v>
      </c>
      <c r="F228" s="39" t="s">
        <v>62</v>
      </c>
      <c r="G228" s="40">
        <v>2706700</v>
      </c>
      <c r="H228" s="40">
        <v>148869</v>
      </c>
      <c r="I228" s="40">
        <v>2855569</v>
      </c>
    </row>
    <row r="229" spans="1:9" ht="24.75" customHeight="1" x14ac:dyDescent="0.2">
      <c r="A229" s="37">
        <v>1608</v>
      </c>
      <c r="B229" s="38">
        <v>23.47</v>
      </c>
      <c r="C229" s="38">
        <v>3.34</v>
      </c>
      <c r="D229" s="38">
        <v>26.81</v>
      </c>
      <c r="E229" s="39" t="s">
        <v>64</v>
      </c>
      <c r="F229" s="39" t="s">
        <v>62</v>
      </c>
      <c r="G229" s="40">
        <v>2706700</v>
      </c>
      <c r="H229" s="40">
        <v>148869</v>
      </c>
      <c r="I229" s="40">
        <v>2855569</v>
      </c>
    </row>
    <row r="230" spans="1:9" ht="24.75" customHeight="1" x14ac:dyDescent="0.2">
      <c r="A230" s="37">
        <v>1609</v>
      </c>
      <c r="B230" s="38">
        <v>23.47</v>
      </c>
      <c r="C230" s="38">
        <v>3.34</v>
      </c>
      <c r="D230" s="38">
        <v>26.81</v>
      </c>
      <c r="E230" s="39" t="s">
        <v>64</v>
      </c>
      <c r="F230" s="39" t="s">
        <v>62</v>
      </c>
      <c r="G230" s="40">
        <v>2706700</v>
      </c>
      <c r="H230" s="40">
        <v>148869</v>
      </c>
      <c r="I230" s="40">
        <v>2855569</v>
      </c>
    </row>
    <row r="231" spans="1:9" ht="24.75" customHeight="1" x14ac:dyDescent="0.2">
      <c r="A231" s="37">
        <v>1610</v>
      </c>
      <c r="B231" s="38">
        <v>23.47</v>
      </c>
      <c r="C231" s="38">
        <v>3.34</v>
      </c>
      <c r="D231" s="38">
        <v>26.81</v>
      </c>
      <c r="E231" s="39" t="s">
        <v>64</v>
      </c>
      <c r="F231" s="39" t="s">
        <v>62</v>
      </c>
      <c r="G231" s="40">
        <v>2706700</v>
      </c>
      <c r="H231" s="40">
        <v>148869</v>
      </c>
      <c r="I231" s="40">
        <v>2855569</v>
      </c>
    </row>
    <row r="232" spans="1:9" ht="24.75" customHeight="1" x14ac:dyDescent="0.2">
      <c r="A232" s="37">
        <v>1611</v>
      </c>
      <c r="B232" s="38">
        <v>23.47</v>
      </c>
      <c r="C232" s="38">
        <v>3.34</v>
      </c>
      <c r="D232" s="38">
        <v>26.81</v>
      </c>
      <c r="E232" s="39" t="s">
        <v>64</v>
      </c>
      <c r="F232" s="39" t="s">
        <v>62</v>
      </c>
      <c r="G232" s="40">
        <v>2706700</v>
      </c>
      <c r="H232" s="40">
        <v>148869</v>
      </c>
      <c r="I232" s="40">
        <v>2855569</v>
      </c>
    </row>
    <row r="233" spans="1:9" ht="24.75" customHeight="1" x14ac:dyDescent="0.2">
      <c r="A233" s="37">
        <v>1612</v>
      </c>
      <c r="B233" s="38">
        <v>23.84</v>
      </c>
      <c r="C233" s="38">
        <v>3.4</v>
      </c>
      <c r="D233" s="38">
        <v>27.24</v>
      </c>
      <c r="E233" s="39" t="s">
        <v>64</v>
      </c>
      <c r="F233" s="39" t="s">
        <v>62</v>
      </c>
      <c r="G233" s="40">
        <v>2750100</v>
      </c>
      <c r="H233" s="40">
        <v>151256</v>
      </c>
      <c r="I233" s="40">
        <v>2901356</v>
      </c>
    </row>
    <row r="234" spans="1:9" ht="24.75" customHeight="1" x14ac:dyDescent="0.2">
      <c r="A234" s="37">
        <v>1614</v>
      </c>
      <c r="B234" s="38">
        <v>32.520000000000003</v>
      </c>
      <c r="C234" s="38">
        <v>0</v>
      </c>
      <c r="D234" s="38">
        <v>32.520000000000003</v>
      </c>
      <c r="E234" s="39" t="s">
        <v>65</v>
      </c>
      <c r="F234" s="39" t="s">
        <v>66</v>
      </c>
      <c r="G234" s="40">
        <v>3622416</v>
      </c>
      <c r="H234" s="40">
        <v>177887</v>
      </c>
      <c r="I234" s="40">
        <v>3800303</v>
      </c>
    </row>
    <row r="235" spans="1:9" ht="24.75" customHeight="1" x14ac:dyDescent="0.2">
      <c r="A235" s="37">
        <v>1615</v>
      </c>
      <c r="B235" s="38">
        <v>26.81</v>
      </c>
      <c r="C235" s="38">
        <v>0</v>
      </c>
      <c r="D235" s="38">
        <v>26.81</v>
      </c>
      <c r="E235" s="39" t="s">
        <v>61</v>
      </c>
      <c r="F235" s="39" t="s">
        <v>66</v>
      </c>
      <c r="G235" s="40">
        <v>2666400</v>
      </c>
      <c r="H235" s="40">
        <v>146652</v>
      </c>
      <c r="I235" s="40">
        <v>2813052</v>
      </c>
    </row>
    <row r="236" spans="1:9" ht="24.75" customHeight="1" x14ac:dyDescent="0.2">
      <c r="A236" s="37">
        <v>1616</v>
      </c>
      <c r="B236" s="38">
        <v>26.81</v>
      </c>
      <c r="C236" s="38">
        <v>0</v>
      </c>
      <c r="D236" s="38">
        <v>26.81</v>
      </c>
      <c r="E236" s="39" t="s">
        <v>61</v>
      </c>
      <c r="F236" s="39" t="s">
        <v>66</v>
      </c>
      <c r="G236" s="40">
        <v>2666400</v>
      </c>
      <c r="H236" s="40">
        <v>146652</v>
      </c>
      <c r="I236" s="40">
        <v>2813052</v>
      </c>
    </row>
    <row r="237" spans="1:9" ht="24.75" customHeight="1" x14ac:dyDescent="0.2">
      <c r="A237" s="37">
        <v>1617</v>
      </c>
      <c r="B237" s="38">
        <v>23.47</v>
      </c>
      <c r="C237" s="38">
        <v>3.34</v>
      </c>
      <c r="D237" s="38">
        <v>26.81</v>
      </c>
      <c r="E237" s="39" t="s">
        <v>64</v>
      </c>
      <c r="F237" s="39" t="s">
        <v>66</v>
      </c>
      <c r="G237" s="40">
        <v>2666400</v>
      </c>
      <c r="H237" s="40">
        <v>146652</v>
      </c>
      <c r="I237" s="40">
        <v>2813052</v>
      </c>
    </row>
    <row r="238" spans="1:9" ht="24.75" customHeight="1" x14ac:dyDescent="0.2">
      <c r="A238" s="37">
        <v>1618</v>
      </c>
      <c r="B238" s="38">
        <v>23.47</v>
      </c>
      <c r="C238" s="38">
        <v>3.34</v>
      </c>
      <c r="D238" s="38">
        <v>26.81</v>
      </c>
      <c r="E238" s="39" t="s">
        <v>64</v>
      </c>
      <c r="F238" s="39" t="s">
        <v>66</v>
      </c>
      <c r="G238" s="40">
        <v>2666400</v>
      </c>
      <c r="H238" s="40">
        <v>146652</v>
      </c>
      <c r="I238" s="40">
        <v>2813052</v>
      </c>
    </row>
    <row r="239" spans="1:9" ht="24.75" customHeight="1" x14ac:dyDescent="0.2">
      <c r="A239" s="37">
        <v>1619</v>
      </c>
      <c r="B239" s="38">
        <v>23.47</v>
      </c>
      <c r="C239" s="38">
        <v>3.34</v>
      </c>
      <c r="D239" s="38">
        <v>26.81</v>
      </c>
      <c r="E239" s="39" t="s">
        <v>64</v>
      </c>
      <c r="F239" s="39" t="s">
        <v>66</v>
      </c>
      <c r="G239" s="40">
        <v>2666400</v>
      </c>
      <c r="H239" s="40">
        <v>146652</v>
      </c>
      <c r="I239" s="40">
        <v>2813052</v>
      </c>
    </row>
    <row r="240" spans="1:9" ht="24.75" customHeight="1" x14ac:dyDescent="0.2">
      <c r="A240" s="37">
        <v>1620</v>
      </c>
      <c r="B240" s="38">
        <v>23.47</v>
      </c>
      <c r="C240" s="38">
        <v>3.34</v>
      </c>
      <c r="D240" s="38">
        <v>26.81</v>
      </c>
      <c r="E240" s="39" t="s">
        <v>64</v>
      </c>
      <c r="F240" s="39" t="s">
        <v>66</v>
      </c>
      <c r="G240" s="40">
        <v>2666400</v>
      </c>
      <c r="H240" s="40">
        <v>146652</v>
      </c>
      <c r="I240" s="40">
        <v>2813052</v>
      </c>
    </row>
    <row r="241" spans="1:9" ht="24.75" customHeight="1" x14ac:dyDescent="0.2">
      <c r="A241" s="37">
        <v>1621</v>
      </c>
      <c r="B241" s="38">
        <v>23.47</v>
      </c>
      <c r="C241" s="38">
        <v>3.34</v>
      </c>
      <c r="D241" s="38">
        <v>26.81</v>
      </c>
      <c r="E241" s="39" t="s">
        <v>64</v>
      </c>
      <c r="F241" s="39" t="s">
        <v>66</v>
      </c>
      <c r="G241" s="40">
        <v>2666400</v>
      </c>
      <c r="H241" s="40">
        <v>146652</v>
      </c>
      <c r="I241" s="40">
        <v>2813052</v>
      </c>
    </row>
    <row r="242" spans="1:9" ht="24.75" customHeight="1" x14ac:dyDescent="0.2">
      <c r="A242" s="37">
        <v>1622</v>
      </c>
      <c r="B242" s="38">
        <v>23.47</v>
      </c>
      <c r="C242" s="38">
        <v>3.34</v>
      </c>
      <c r="D242" s="38">
        <v>26.81</v>
      </c>
      <c r="E242" s="39" t="s">
        <v>64</v>
      </c>
      <c r="F242" s="39" t="s">
        <v>66</v>
      </c>
      <c r="G242" s="40">
        <v>2666400</v>
      </c>
      <c r="H242" s="40">
        <v>146652</v>
      </c>
      <c r="I242" s="40">
        <v>2813052</v>
      </c>
    </row>
    <row r="243" spans="1:9" ht="24.75" customHeight="1" x14ac:dyDescent="0.2">
      <c r="A243" s="37">
        <v>1623</v>
      </c>
      <c r="B243" s="38">
        <v>23.47</v>
      </c>
      <c r="C243" s="38">
        <v>3.34</v>
      </c>
      <c r="D243" s="38">
        <v>26.81</v>
      </c>
      <c r="E243" s="39" t="s">
        <v>64</v>
      </c>
      <c r="F243" s="39" t="s">
        <v>66</v>
      </c>
      <c r="G243" s="40">
        <v>2666400</v>
      </c>
      <c r="H243" s="40">
        <v>146652</v>
      </c>
      <c r="I243" s="40">
        <v>2813052</v>
      </c>
    </row>
    <row r="244" spans="1:9" ht="24.75" customHeight="1" x14ac:dyDescent="0.2">
      <c r="A244" s="37">
        <v>1624</v>
      </c>
      <c r="B244" s="38">
        <v>23.47</v>
      </c>
      <c r="C244" s="38">
        <v>3.34</v>
      </c>
      <c r="D244" s="38">
        <v>26.81</v>
      </c>
      <c r="E244" s="39" t="s">
        <v>64</v>
      </c>
      <c r="F244" s="39" t="s">
        <v>66</v>
      </c>
      <c r="G244" s="40">
        <v>2666400</v>
      </c>
      <c r="H244" s="40">
        <v>146652</v>
      </c>
      <c r="I244" s="40">
        <v>2813052</v>
      </c>
    </row>
    <row r="245" spans="1:9" ht="24.75" customHeight="1" x14ac:dyDescent="0.2">
      <c r="A245" s="37">
        <v>1625</v>
      </c>
      <c r="B245" s="38">
        <v>23.47</v>
      </c>
      <c r="C245" s="38">
        <v>3.34</v>
      </c>
      <c r="D245" s="38">
        <v>26.81</v>
      </c>
      <c r="E245" s="39" t="s">
        <v>64</v>
      </c>
      <c r="F245" s="39" t="s">
        <v>66</v>
      </c>
      <c r="G245" s="40">
        <v>2666400</v>
      </c>
      <c r="H245" s="40">
        <v>146652</v>
      </c>
      <c r="I245" s="40">
        <v>2813052</v>
      </c>
    </row>
    <row r="246" spans="1:9" ht="24.75" customHeight="1" x14ac:dyDescent="0.2">
      <c r="A246" s="37">
        <v>1626</v>
      </c>
      <c r="B246" s="38">
        <v>23.47</v>
      </c>
      <c r="C246" s="38">
        <v>3.34</v>
      </c>
      <c r="D246" s="38">
        <v>26.81</v>
      </c>
      <c r="E246" s="39" t="s">
        <v>64</v>
      </c>
      <c r="F246" s="39" t="s">
        <v>66</v>
      </c>
      <c r="G246" s="40">
        <v>2666400</v>
      </c>
      <c r="H246" s="40">
        <v>146652</v>
      </c>
      <c r="I246" s="40">
        <v>2813052</v>
      </c>
    </row>
    <row r="247" spans="1:9" ht="24.75" customHeight="1" x14ac:dyDescent="0.2">
      <c r="A247" s="37">
        <v>1627</v>
      </c>
      <c r="B247" s="38">
        <v>23.47</v>
      </c>
      <c r="C247" s="38">
        <v>3.34</v>
      </c>
      <c r="D247" s="38">
        <v>26.81</v>
      </c>
      <c r="E247" s="39" t="s">
        <v>64</v>
      </c>
      <c r="F247" s="39" t="s">
        <v>66</v>
      </c>
      <c r="G247" s="40">
        <v>2666400</v>
      </c>
      <c r="H247" s="40">
        <v>146652</v>
      </c>
      <c r="I247" s="40">
        <v>2813052</v>
      </c>
    </row>
    <row r="248" spans="1:9" ht="24.75" customHeight="1" x14ac:dyDescent="0.2">
      <c r="A248" s="37">
        <v>1628</v>
      </c>
      <c r="B248" s="38">
        <v>23.47</v>
      </c>
      <c r="C248" s="38">
        <v>3.34</v>
      </c>
      <c r="D248" s="38">
        <v>26.81</v>
      </c>
      <c r="E248" s="39" t="s">
        <v>64</v>
      </c>
      <c r="F248" s="39" t="s">
        <v>66</v>
      </c>
      <c r="G248" s="40">
        <v>2666400</v>
      </c>
      <c r="H248" s="40">
        <v>146652</v>
      </c>
      <c r="I248" s="40">
        <v>2813052</v>
      </c>
    </row>
    <row r="249" spans="1:9" ht="24.75" customHeight="1" x14ac:dyDescent="0.2">
      <c r="A249" s="37">
        <v>1629</v>
      </c>
      <c r="B249" s="38">
        <v>28.87</v>
      </c>
      <c r="C249" s="38">
        <v>3.4</v>
      </c>
      <c r="D249" s="38">
        <v>32.270000000000003</v>
      </c>
      <c r="E249" s="39" t="s">
        <v>67</v>
      </c>
      <c r="F249" s="39" t="s">
        <v>66</v>
      </c>
      <c r="G249" s="40">
        <v>3594640</v>
      </c>
      <c r="H249" s="40">
        <v>176523</v>
      </c>
      <c r="I249" s="40">
        <v>3771163</v>
      </c>
    </row>
    <row r="250" spans="1:9" ht="24.75" customHeight="1" x14ac:dyDescent="0.2">
      <c r="A250" s="37">
        <v>1630</v>
      </c>
      <c r="B250" s="38">
        <v>23.84</v>
      </c>
      <c r="C250" s="38">
        <v>0</v>
      </c>
      <c r="D250" s="38">
        <v>23.84</v>
      </c>
      <c r="E250" s="39" t="s">
        <v>61</v>
      </c>
      <c r="F250" s="39" t="s">
        <v>66</v>
      </c>
      <c r="G250" s="40">
        <v>2371100</v>
      </c>
      <c r="H250" s="40">
        <v>130411</v>
      </c>
      <c r="I250" s="40">
        <v>2501511</v>
      </c>
    </row>
    <row r="251" spans="1:9" ht="24.75" customHeight="1" x14ac:dyDescent="0.2">
      <c r="A251" s="37">
        <v>1631</v>
      </c>
      <c r="B251" s="38">
        <v>23.47</v>
      </c>
      <c r="C251" s="38">
        <v>3.38</v>
      </c>
      <c r="D251" s="38">
        <v>26.85</v>
      </c>
      <c r="E251" s="39" t="s">
        <v>64</v>
      </c>
      <c r="F251" s="39" t="s">
        <v>66</v>
      </c>
      <c r="G251" s="40">
        <v>2670400</v>
      </c>
      <c r="H251" s="40">
        <v>146872</v>
      </c>
      <c r="I251" s="40">
        <v>2817272</v>
      </c>
    </row>
    <row r="252" spans="1:9" ht="24.75" customHeight="1" x14ac:dyDescent="0.2">
      <c r="A252" s="37">
        <v>1632</v>
      </c>
      <c r="B252" s="38">
        <v>23.47</v>
      </c>
      <c r="C252" s="38">
        <v>3.34</v>
      </c>
      <c r="D252" s="38">
        <v>26.81</v>
      </c>
      <c r="E252" s="39" t="s">
        <v>64</v>
      </c>
      <c r="F252" s="39" t="s">
        <v>66</v>
      </c>
      <c r="G252" s="40">
        <v>2666400</v>
      </c>
      <c r="H252" s="40">
        <v>146652</v>
      </c>
      <c r="I252" s="40">
        <v>2813052</v>
      </c>
    </row>
    <row r="253" spans="1:9" ht="24.75" customHeight="1" x14ac:dyDescent="0.2">
      <c r="A253" s="37">
        <v>1633</v>
      </c>
      <c r="B253" s="38">
        <v>23.47</v>
      </c>
      <c r="C253" s="38">
        <v>3.34</v>
      </c>
      <c r="D253" s="38">
        <v>26.81</v>
      </c>
      <c r="E253" s="39" t="s">
        <v>64</v>
      </c>
      <c r="F253" s="39" t="s">
        <v>66</v>
      </c>
      <c r="G253" s="40">
        <v>2666400</v>
      </c>
      <c r="H253" s="40">
        <v>146652</v>
      </c>
      <c r="I253" s="40">
        <v>2813052</v>
      </c>
    </row>
    <row r="254" spans="1:9" ht="24.75" customHeight="1" x14ac:dyDescent="0.2">
      <c r="A254" s="37">
        <v>1634</v>
      </c>
      <c r="B254" s="38">
        <v>23.47</v>
      </c>
      <c r="C254" s="38">
        <v>3.34</v>
      </c>
      <c r="D254" s="38">
        <v>26.81</v>
      </c>
      <c r="E254" s="39" t="s">
        <v>64</v>
      </c>
      <c r="F254" s="39" t="s">
        <v>66</v>
      </c>
      <c r="G254" s="40">
        <v>2666400</v>
      </c>
      <c r="H254" s="40">
        <v>146652</v>
      </c>
      <c r="I254" s="40">
        <v>2813052</v>
      </c>
    </row>
    <row r="255" spans="1:9" ht="24.75" customHeight="1" x14ac:dyDescent="0.2">
      <c r="A255" s="37">
        <v>1635</v>
      </c>
      <c r="B255" s="38">
        <v>23.47</v>
      </c>
      <c r="C255" s="38">
        <v>3.34</v>
      </c>
      <c r="D255" s="38">
        <v>26.81</v>
      </c>
      <c r="E255" s="39" t="s">
        <v>64</v>
      </c>
      <c r="F255" s="39" t="s">
        <v>66</v>
      </c>
      <c r="G255" s="40">
        <v>2666400</v>
      </c>
      <c r="H255" s="40">
        <v>146652</v>
      </c>
      <c r="I255" s="40">
        <v>2813052</v>
      </c>
    </row>
    <row r="256" spans="1:9" ht="24.75" customHeight="1" x14ac:dyDescent="0.2">
      <c r="A256" s="37">
        <v>1636</v>
      </c>
      <c r="B256" s="38">
        <v>23.47</v>
      </c>
      <c r="C256" s="38">
        <v>3.34</v>
      </c>
      <c r="D256" s="38">
        <v>26.81</v>
      </c>
      <c r="E256" s="39" t="s">
        <v>64</v>
      </c>
      <c r="F256" s="39" t="s">
        <v>66</v>
      </c>
      <c r="G256" s="40">
        <v>2666400</v>
      </c>
      <c r="H256" s="40">
        <v>146652</v>
      </c>
      <c r="I256" s="40">
        <v>2813052</v>
      </c>
    </row>
    <row r="257" spans="1:9" ht="24.75" customHeight="1" x14ac:dyDescent="0.2">
      <c r="A257" s="37">
        <v>1637</v>
      </c>
      <c r="B257" s="38">
        <v>23.84</v>
      </c>
      <c r="C257" s="38">
        <v>3.31</v>
      </c>
      <c r="D257" s="38">
        <v>27.15</v>
      </c>
      <c r="E257" s="39" t="s">
        <v>64</v>
      </c>
      <c r="F257" s="39" t="s">
        <v>66</v>
      </c>
      <c r="G257" s="40">
        <v>2700300</v>
      </c>
      <c r="H257" s="40">
        <v>148517</v>
      </c>
      <c r="I257" s="40">
        <v>2848817</v>
      </c>
    </row>
    <row r="258" spans="1:9" ht="24.75" customHeight="1" x14ac:dyDescent="0.2">
      <c r="A258" s="37">
        <v>1643</v>
      </c>
      <c r="B258" s="38">
        <v>24.96</v>
      </c>
      <c r="C258" s="38">
        <v>3.4</v>
      </c>
      <c r="D258" s="38">
        <v>28.36</v>
      </c>
      <c r="E258" s="39" t="s">
        <v>64</v>
      </c>
      <c r="F258" s="39" t="s">
        <v>62</v>
      </c>
      <c r="G258" s="40">
        <v>2863100</v>
      </c>
      <c r="H258" s="40">
        <v>157471</v>
      </c>
      <c r="I258" s="40">
        <v>3020571</v>
      </c>
    </row>
    <row r="259" spans="1:9" ht="24.75" customHeight="1" x14ac:dyDescent="0.2">
      <c r="A259" s="37">
        <v>1645</v>
      </c>
      <c r="B259" s="38">
        <v>23.47</v>
      </c>
      <c r="C259" s="38">
        <v>3.34</v>
      </c>
      <c r="D259" s="38">
        <v>26.81</v>
      </c>
      <c r="E259" s="39" t="s">
        <v>64</v>
      </c>
      <c r="F259" s="39" t="s">
        <v>62</v>
      </c>
      <c r="G259" s="40">
        <v>2706700</v>
      </c>
      <c r="H259" s="40">
        <v>148869</v>
      </c>
      <c r="I259" s="40">
        <v>2855569</v>
      </c>
    </row>
    <row r="260" spans="1:9" ht="24.75" customHeight="1" x14ac:dyDescent="0.2">
      <c r="A260" s="37">
        <v>1646</v>
      </c>
      <c r="B260" s="38">
        <v>23.47</v>
      </c>
      <c r="C260" s="38">
        <v>3.34</v>
      </c>
      <c r="D260" s="38">
        <v>26.81</v>
      </c>
      <c r="E260" s="39" t="s">
        <v>64</v>
      </c>
      <c r="F260" s="39" t="s">
        <v>62</v>
      </c>
      <c r="G260" s="40">
        <v>2706700</v>
      </c>
      <c r="H260" s="40">
        <v>148869</v>
      </c>
      <c r="I260" s="40">
        <v>2855569</v>
      </c>
    </row>
    <row r="261" spans="1:9" ht="24.75" customHeight="1" x14ac:dyDescent="0.2">
      <c r="A261" s="37">
        <v>1647</v>
      </c>
      <c r="B261" s="38">
        <v>23.47</v>
      </c>
      <c r="C261" s="38">
        <v>3.34</v>
      </c>
      <c r="D261" s="38">
        <v>26.81</v>
      </c>
      <c r="E261" s="39" t="s">
        <v>64</v>
      </c>
      <c r="F261" s="39" t="s">
        <v>62</v>
      </c>
      <c r="G261" s="40">
        <v>2706700</v>
      </c>
      <c r="H261" s="40">
        <v>148869</v>
      </c>
      <c r="I261" s="40">
        <v>2855569</v>
      </c>
    </row>
    <row r="262" spans="1:9" ht="24.75" customHeight="1" x14ac:dyDescent="0.2">
      <c r="A262" s="37">
        <v>1648</v>
      </c>
      <c r="B262" s="38">
        <v>23.47</v>
      </c>
      <c r="C262" s="38">
        <v>3.34</v>
      </c>
      <c r="D262" s="38">
        <v>26.81</v>
      </c>
      <c r="E262" s="39" t="s">
        <v>64</v>
      </c>
      <c r="F262" s="39" t="s">
        <v>62</v>
      </c>
      <c r="G262" s="40">
        <v>2706700</v>
      </c>
      <c r="H262" s="40">
        <v>148869</v>
      </c>
      <c r="I262" s="40">
        <v>2855569</v>
      </c>
    </row>
    <row r="263" spans="1:9" ht="24.75" customHeight="1" x14ac:dyDescent="0.2">
      <c r="A263" s="37">
        <v>1649</v>
      </c>
      <c r="B263" s="38">
        <v>23.47</v>
      </c>
      <c r="C263" s="38">
        <v>3.34</v>
      </c>
      <c r="D263" s="38">
        <v>26.81</v>
      </c>
      <c r="E263" s="39" t="s">
        <v>64</v>
      </c>
      <c r="F263" s="39" t="s">
        <v>62</v>
      </c>
      <c r="G263" s="40">
        <v>2706700</v>
      </c>
      <c r="H263" s="40">
        <v>148869</v>
      </c>
      <c r="I263" s="40">
        <v>2855569</v>
      </c>
    </row>
    <row r="264" spans="1:9" ht="24.75" customHeight="1" x14ac:dyDescent="0.2">
      <c r="A264" s="37">
        <v>1650</v>
      </c>
      <c r="B264" s="38">
        <v>23.47</v>
      </c>
      <c r="C264" s="38">
        <v>3.34</v>
      </c>
      <c r="D264" s="38">
        <v>26.81</v>
      </c>
      <c r="E264" s="39" t="s">
        <v>64</v>
      </c>
      <c r="F264" s="39" t="s">
        <v>62</v>
      </c>
      <c r="G264" s="40">
        <v>2706700</v>
      </c>
      <c r="H264" s="40">
        <v>148869</v>
      </c>
      <c r="I264" s="40">
        <v>2855569</v>
      </c>
    </row>
    <row r="265" spans="1:9" ht="24.75" customHeight="1" x14ac:dyDescent="0.2">
      <c r="A265" s="37">
        <v>1651</v>
      </c>
      <c r="B265" s="38">
        <v>23.47</v>
      </c>
      <c r="C265" s="38">
        <v>3.34</v>
      </c>
      <c r="D265" s="38">
        <v>26.81</v>
      </c>
      <c r="E265" s="39" t="s">
        <v>64</v>
      </c>
      <c r="F265" s="39" t="s">
        <v>62</v>
      </c>
      <c r="G265" s="40">
        <v>2706700</v>
      </c>
      <c r="H265" s="40">
        <v>148869</v>
      </c>
      <c r="I265" s="40">
        <v>2855569</v>
      </c>
    </row>
    <row r="266" spans="1:9" ht="24.75" customHeight="1" x14ac:dyDescent="0.2">
      <c r="A266" s="37">
        <v>1652</v>
      </c>
      <c r="B266" s="38">
        <v>39.950000000000003</v>
      </c>
      <c r="C266" s="38">
        <v>6.77</v>
      </c>
      <c r="D266" s="38">
        <v>46.72</v>
      </c>
      <c r="E266" s="39" t="s">
        <v>68</v>
      </c>
      <c r="F266" s="39" t="s">
        <v>62</v>
      </c>
      <c r="G266" s="40">
        <v>5282704</v>
      </c>
      <c r="H266" s="40">
        <v>259419</v>
      </c>
      <c r="I266" s="40">
        <v>5542123</v>
      </c>
    </row>
    <row r="267" spans="1:9" ht="24.75" customHeight="1" x14ac:dyDescent="0.2">
      <c r="A267" s="37">
        <v>1701</v>
      </c>
      <c r="B267" s="38">
        <v>23.84</v>
      </c>
      <c r="C267" s="38">
        <v>0</v>
      </c>
      <c r="D267" s="38">
        <v>23.84</v>
      </c>
      <c r="E267" s="39" t="s">
        <v>61</v>
      </c>
      <c r="F267" s="39" t="s">
        <v>62</v>
      </c>
      <c r="G267" s="40">
        <v>2414000</v>
      </c>
      <c r="H267" s="40">
        <v>132770</v>
      </c>
      <c r="I267" s="40">
        <v>2546770</v>
      </c>
    </row>
    <row r="268" spans="1:9" ht="24.75" customHeight="1" x14ac:dyDescent="0.2">
      <c r="A268" s="37">
        <v>1702</v>
      </c>
      <c r="B268" s="38">
        <v>39.51</v>
      </c>
      <c r="C268" s="38">
        <v>3.31</v>
      </c>
      <c r="D268" s="38">
        <v>42.82</v>
      </c>
      <c r="E268" s="39" t="s">
        <v>63</v>
      </c>
      <c r="F268" s="39" t="s">
        <v>62</v>
      </c>
      <c r="G268" s="40">
        <v>4856096</v>
      </c>
      <c r="H268" s="40">
        <v>238469</v>
      </c>
      <c r="I268" s="40">
        <v>5094565</v>
      </c>
    </row>
    <row r="269" spans="1:9" ht="24.75" customHeight="1" x14ac:dyDescent="0.2">
      <c r="A269" s="37">
        <v>1703</v>
      </c>
      <c r="B269" s="38">
        <v>23.65</v>
      </c>
      <c r="C269" s="38">
        <v>3.34</v>
      </c>
      <c r="D269" s="38">
        <v>26.99</v>
      </c>
      <c r="E269" s="39" t="s">
        <v>64</v>
      </c>
      <c r="F269" s="39" t="s">
        <v>62</v>
      </c>
      <c r="G269" s="40">
        <v>2732900</v>
      </c>
      <c r="H269" s="40">
        <v>150310</v>
      </c>
      <c r="I269" s="40">
        <v>2883210</v>
      </c>
    </row>
    <row r="270" spans="1:9" ht="24.75" customHeight="1" x14ac:dyDescent="0.2">
      <c r="A270" s="37">
        <v>1705</v>
      </c>
      <c r="B270" s="38">
        <v>23.47</v>
      </c>
      <c r="C270" s="38">
        <v>3.34</v>
      </c>
      <c r="D270" s="38">
        <v>26.81</v>
      </c>
      <c r="E270" s="39" t="s">
        <v>64</v>
      </c>
      <c r="F270" s="39" t="s">
        <v>62</v>
      </c>
      <c r="G270" s="40">
        <v>2714700</v>
      </c>
      <c r="H270" s="40">
        <v>149309</v>
      </c>
      <c r="I270" s="40">
        <v>2864009</v>
      </c>
    </row>
    <row r="271" spans="1:9" ht="24.75" customHeight="1" x14ac:dyDescent="0.2">
      <c r="A271" s="37">
        <v>1706</v>
      </c>
      <c r="B271" s="38">
        <v>23.47</v>
      </c>
      <c r="C271" s="38">
        <v>3.34</v>
      </c>
      <c r="D271" s="38">
        <v>26.81</v>
      </c>
      <c r="E271" s="39" t="s">
        <v>64</v>
      </c>
      <c r="F271" s="39" t="s">
        <v>62</v>
      </c>
      <c r="G271" s="40">
        <v>2714700</v>
      </c>
      <c r="H271" s="40">
        <v>149309</v>
      </c>
      <c r="I271" s="40">
        <v>2864009</v>
      </c>
    </row>
    <row r="272" spans="1:9" ht="24.75" customHeight="1" x14ac:dyDescent="0.2">
      <c r="A272" s="37">
        <v>1707</v>
      </c>
      <c r="B272" s="38">
        <v>23.47</v>
      </c>
      <c r="C272" s="38">
        <v>3.34</v>
      </c>
      <c r="D272" s="38">
        <v>26.81</v>
      </c>
      <c r="E272" s="39" t="s">
        <v>64</v>
      </c>
      <c r="F272" s="39" t="s">
        <v>62</v>
      </c>
      <c r="G272" s="40">
        <v>2714700</v>
      </c>
      <c r="H272" s="40">
        <v>149309</v>
      </c>
      <c r="I272" s="40">
        <v>2864009</v>
      </c>
    </row>
    <row r="273" spans="1:9" ht="24.75" customHeight="1" x14ac:dyDescent="0.2">
      <c r="A273" s="37">
        <v>1708</v>
      </c>
      <c r="B273" s="38">
        <v>23.47</v>
      </c>
      <c r="C273" s="38">
        <v>3.34</v>
      </c>
      <c r="D273" s="38">
        <v>26.81</v>
      </c>
      <c r="E273" s="39" t="s">
        <v>64</v>
      </c>
      <c r="F273" s="39" t="s">
        <v>62</v>
      </c>
      <c r="G273" s="40">
        <v>2714700</v>
      </c>
      <c r="H273" s="40">
        <v>149309</v>
      </c>
      <c r="I273" s="40">
        <v>2864009</v>
      </c>
    </row>
    <row r="274" spans="1:9" ht="24.75" customHeight="1" x14ac:dyDescent="0.2">
      <c r="A274" s="37">
        <v>1709</v>
      </c>
      <c r="B274" s="38">
        <v>23.47</v>
      </c>
      <c r="C274" s="38">
        <v>3.34</v>
      </c>
      <c r="D274" s="38">
        <v>26.81</v>
      </c>
      <c r="E274" s="39" t="s">
        <v>64</v>
      </c>
      <c r="F274" s="39" t="s">
        <v>62</v>
      </c>
      <c r="G274" s="40">
        <v>2714700</v>
      </c>
      <c r="H274" s="40">
        <v>149309</v>
      </c>
      <c r="I274" s="40">
        <v>2864009</v>
      </c>
    </row>
    <row r="275" spans="1:9" ht="24.75" customHeight="1" x14ac:dyDescent="0.2">
      <c r="A275" s="37">
        <v>1710</v>
      </c>
      <c r="B275" s="38">
        <v>23.47</v>
      </c>
      <c r="C275" s="38">
        <v>3.34</v>
      </c>
      <c r="D275" s="38">
        <v>26.81</v>
      </c>
      <c r="E275" s="39" t="s">
        <v>64</v>
      </c>
      <c r="F275" s="39" t="s">
        <v>62</v>
      </c>
      <c r="G275" s="40">
        <v>2714700</v>
      </c>
      <c r="H275" s="40">
        <v>149309</v>
      </c>
      <c r="I275" s="40">
        <v>2864009</v>
      </c>
    </row>
    <row r="276" spans="1:9" ht="24.75" customHeight="1" x14ac:dyDescent="0.2">
      <c r="A276" s="37">
        <v>1711</v>
      </c>
      <c r="B276" s="38">
        <v>23.47</v>
      </c>
      <c r="C276" s="38">
        <v>3.34</v>
      </c>
      <c r="D276" s="38">
        <v>26.81</v>
      </c>
      <c r="E276" s="39" t="s">
        <v>64</v>
      </c>
      <c r="F276" s="39" t="s">
        <v>62</v>
      </c>
      <c r="G276" s="40">
        <v>2714700</v>
      </c>
      <c r="H276" s="40">
        <v>149309</v>
      </c>
      <c r="I276" s="40">
        <v>2864009</v>
      </c>
    </row>
    <row r="277" spans="1:9" ht="24.75" customHeight="1" x14ac:dyDescent="0.2">
      <c r="A277" s="37">
        <v>1712</v>
      </c>
      <c r="B277" s="38">
        <v>23.84</v>
      </c>
      <c r="C277" s="38">
        <v>3.4</v>
      </c>
      <c r="D277" s="38">
        <v>27.24</v>
      </c>
      <c r="E277" s="39" t="s">
        <v>64</v>
      </c>
      <c r="F277" s="39" t="s">
        <v>62</v>
      </c>
      <c r="G277" s="40">
        <v>2758200</v>
      </c>
      <c r="H277" s="40">
        <v>151701</v>
      </c>
      <c r="I277" s="40">
        <v>2909901</v>
      </c>
    </row>
    <row r="278" spans="1:9" ht="24.75" customHeight="1" x14ac:dyDescent="0.2">
      <c r="A278" s="37">
        <v>1714</v>
      </c>
      <c r="B278" s="38">
        <v>32.520000000000003</v>
      </c>
      <c r="C278" s="38">
        <v>0</v>
      </c>
      <c r="D278" s="38">
        <v>32.520000000000003</v>
      </c>
      <c r="E278" s="39" t="s">
        <v>65</v>
      </c>
      <c r="F278" s="39" t="s">
        <v>66</v>
      </c>
      <c r="G278" s="40">
        <v>3629696</v>
      </c>
      <c r="H278" s="40">
        <v>178244</v>
      </c>
      <c r="I278" s="40">
        <v>3807940</v>
      </c>
    </row>
    <row r="279" spans="1:9" ht="24.75" customHeight="1" x14ac:dyDescent="0.2">
      <c r="A279" s="37">
        <v>1715</v>
      </c>
      <c r="B279" s="38">
        <v>26.81</v>
      </c>
      <c r="C279" s="38">
        <v>0</v>
      </c>
      <c r="D279" s="38">
        <v>26.81</v>
      </c>
      <c r="E279" s="39" t="s">
        <v>61</v>
      </c>
      <c r="F279" s="39" t="s">
        <v>66</v>
      </c>
      <c r="G279" s="40">
        <v>2671800</v>
      </c>
      <c r="H279" s="40">
        <v>146949</v>
      </c>
      <c r="I279" s="40">
        <v>2818749</v>
      </c>
    </row>
    <row r="280" spans="1:9" ht="24.75" customHeight="1" x14ac:dyDescent="0.2">
      <c r="A280" s="37">
        <v>1716</v>
      </c>
      <c r="B280" s="38">
        <v>26.81</v>
      </c>
      <c r="C280" s="38">
        <v>0</v>
      </c>
      <c r="D280" s="38">
        <v>26.81</v>
      </c>
      <c r="E280" s="39" t="s">
        <v>61</v>
      </c>
      <c r="F280" s="39" t="s">
        <v>66</v>
      </c>
      <c r="G280" s="40">
        <v>2671800</v>
      </c>
      <c r="H280" s="40">
        <v>146949</v>
      </c>
      <c r="I280" s="40">
        <v>2818749</v>
      </c>
    </row>
    <row r="281" spans="1:9" ht="24.75" customHeight="1" x14ac:dyDescent="0.2">
      <c r="A281" s="37">
        <v>1717</v>
      </c>
      <c r="B281" s="38">
        <v>23.47</v>
      </c>
      <c r="C281" s="38">
        <v>3.34</v>
      </c>
      <c r="D281" s="38">
        <v>26.81</v>
      </c>
      <c r="E281" s="39" t="s">
        <v>64</v>
      </c>
      <c r="F281" s="39" t="s">
        <v>66</v>
      </c>
      <c r="G281" s="40">
        <v>2671800</v>
      </c>
      <c r="H281" s="40">
        <v>146949</v>
      </c>
      <c r="I281" s="40">
        <v>2818749</v>
      </c>
    </row>
    <row r="282" spans="1:9" ht="24.75" customHeight="1" x14ac:dyDescent="0.2">
      <c r="A282" s="37">
        <v>1718</v>
      </c>
      <c r="B282" s="38">
        <v>23.47</v>
      </c>
      <c r="C282" s="38">
        <v>3.34</v>
      </c>
      <c r="D282" s="38">
        <v>26.81</v>
      </c>
      <c r="E282" s="39" t="s">
        <v>64</v>
      </c>
      <c r="F282" s="39" t="s">
        <v>66</v>
      </c>
      <c r="G282" s="40">
        <v>2671800</v>
      </c>
      <c r="H282" s="40">
        <v>146949</v>
      </c>
      <c r="I282" s="40">
        <v>2818749</v>
      </c>
    </row>
    <row r="283" spans="1:9" ht="24.75" customHeight="1" x14ac:dyDescent="0.2">
      <c r="A283" s="37">
        <v>1719</v>
      </c>
      <c r="B283" s="38">
        <v>23.47</v>
      </c>
      <c r="C283" s="38">
        <v>3.34</v>
      </c>
      <c r="D283" s="38">
        <v>26.81</v>
      </c>
      <c r="E283" s="39" t="s">
        <v>64</v>
      </c>
      <c r="F283" s="39" t="s">
        <v>66</v>
      </c>
      <c r="G283" s="40">
        <v>2671800</v>
      </c>
      <c r="H283" s="40">
        <v>146949</v>
      </c>
      <c r="I283" s="40">
        <v>2818749</v>
      </c>
    </row>
    <row r="284" spans="1:9" ht="24.75" customHeight="1" x14ac:dyDescent="0.2">
      <c r="A284" s="37">
        <v>1720</v>
      </c>
      <c r="B284" s="38">
        <v>23.47</v>
      </c>
      <c r="C284" s="38">
        <v>3.34</v>
      </c>
      <c r="D284" s="38">
        <v>26.81</v>
      </c>
      <c r="E284" s="39" t="s">
        <v>64</v>
      </c>
      <c r="F284" s="39" t="s">
        <v>66</v>
      </c>
      <c r="G284" s="40">
        <v>2671800</v>
      </c>
      <c r="H284" s="40">
        <v>146949</v>
      </c>
      <c r="I284" s="40">
        <v>2818749</v>
      </c>
    </row>
    <row r="285" spans="1:9" ht="24.75" customHeight="1" x14ac:dyDescent="0.2">
      <c r="A285" s="37">
        <v>1721</v>
      </c>
      <c r="B285" s="38">
        <v>23.47</v>
      </c>
      <c r="C285" s="38">
        <v>3.34</v>
      </c>
      <c r="D285" s="38">
        <v>26.81</v>
      </c>
      <c r="E285" s="39" t="s">
        <v>64</v>
      </c>
      <c r="F285" s="39" t="s">
        <v>66</v>
      </c>
      <c r="G285" s="40">
        <v>2671800</v>
      </c>
      <c r="H285" s="40">
        <v>146949</v>
      </c>
      <c r="I285" s="40">
        <v>2818749</v>
      </c>
    </row>
    <row r="286" spans="1:9" ht="24.75" customHeight="1" x14ac:dyDescent="0.2">
      <c r="A286" s="37">
        <v>1722</v>
      </c>
      <c r="B286" s="38">
        <v>23.47</v>
      </c>
      <c r="C286" s="38">
        <v>3.34</v>
      </c>
      <c r="D286" s="38">
        <v>26.81</v>
      </c>
      <c r="E286" s="39" t="s">
        <v>64</v>
      </c>
      <c r="F286" s="39" t="s">
        <v>66</v>
      </c>
      <c r="G286" s="40">
        <v>2671800</v>
      </c>
      <c r="H286" s="40">
        <v>146949</v>
      </c>
      <c r="I286" s="40">
        <v>2818749</v>
      </c>
    </row>
    <row r="287" spans="1:9" ht="24.75" customHeight="1" x14ac:dyDescent="0.2">
      <c r="A287" s="37">
        <v>1723</v>
      </c>
      <c r="B287" s="38">
        <v>23.47</v>
      </c>
      <c r="C287" s="38">
        <v>3.34</v>
      </c>
      <c r="D287" s="38">
        <v>26.81</v>
      </c>
      <c r="E287" s="39" t="s">
        <v>64</v>
      </c>
      <c r="F287" s="39" t="s">
        <v>66</v>
      </c>
      <c r="G287" s="40">
        <v>2671800</v>
      </c>
      <c r="H287" s="40">
        <v>146949</v>
      </c>
      <c r="I287" s="40">
        <v>2818749</v>
      </c>
    </row>
    <row r="288" spans="1:9" ht="24.75" customHeight="1" x14ac:dyDescent="0.2">
      <c r="A288" s="37">
        <v>1724</v>
      </c>
      <c r="B288" s="38">
        <v>23.47</v>
      </c>
      <c r="C288" s="38">
        <v>3.34</v>
      </c>
      <c r="D288" s="38">
        <v>26.81</v>
      </c>
      <c r="E288" s="39" t="s">
        <v>64</v>
      </c>
      <c r="F288" s="39" t="s">
        <v>66</v>
      </c>
      <c r="G288" s="40">
        <v>2671800</v>
      </c>
      <c r="H288" s="40">
        <v>146949</v>
      </c>
      <c r="I288" s="40">
        <v>2818749</v>
      </c>
    </row>
    <row r="289" spans="1:9" ht="24.75" customHeight="1" x14ac:dyDescent="0.2">
      <c r="A289" s="37">
        <v>1725</v>
      </c>
      <c r="B289" s="38">
        <v>23.47</v>
      </c>
      <c r="C289" s="38">
        <v>3.34</v>
      </c>
      <c r="D289" s="38">
        <v>26.81</v>
      </c>
      <c r="E289" s="39" t="s">
        <v>64</v>
      </c>
      <c r="F289" s="39" t="s">
        <v>66</v>
      </c>
      <c r="G289" s="40">
        <v>2671800</v>
      </c>
      <c r="H289" s="40">
        <v>146949</v>
      </c>
      <c r="I289" s="40">
        <v>2818749</v>
      </c>
    </row>
    <row r="290" spans="1:9" ht="24.75" customHeight="1" x14ac:dyDescent="0.2">
      <c r="A290" s="37">
        <v>1726</v>
      </c>
      <c r="B290" s="38">
        <v>23.47</v>
      </c>
      <c r="C290" s="38">
        <v>3.34</v>
      </c>
      <c r="D290" s="38">
        <v>26.81</v>
      </c>
      <c r="E290" s="39" t="s">
        <v>64</v>
      </c>
      <c r="F290" s="39" t="s">
        <v>66</v>
      </c>
      <c r="G290" s="40">
        <v>2671800</v>
      </c>
      <c r="H290" s="40">
        <v>146949</v>
      </c>
      <c r="I290" s="40">
        <v>2818749</v>
      </c>
    </row>
    <row r="291" spans="1:9" ht="24.75" customHeight="1" x14ac:dyDescent="0.2">
      <c r="A291" s="37">
        <v>1727</v>
      </c>
      <c r="B291" s="38">
        <v>23.47</v>
      </c>
      <c r="C291" s="38">
        <v>3.34</v>
      </c>
      <c r="D291" s="38">
        <v>26.81</v>
      </c>
      <c r="E291" s="39" t="s">
        <v>64</v>
      </c>
      <c r="F291" s="39" t="s">
        <v>66</v>
      </c>
      <c r="G291" s="40">
        <v>2671800</v>
      </c>
      <c r="H291" s="40">
        <v>146949</v>
      </c>
      <c r="I291" s="40">
        <v>2818749</v>
      </c>
    </row>
    <row r="292" spans="1:9" ht="24.75" customHeight="1" x14ac:dyDescent="0.2">
      <c r="A292" s="37">
        <v>1728</v>
      </c>
      <c r="B292" s="38">
        <v>23.47</v>
      </c>
      <c r="C292" s="38">
        <v>3.34</v>
      </c>
      <c r="D292" s="38">
        <v>26.81</v>
      </c>
      <c r="E292" s="39" t="s">
        <v>64</v>
      </c>
      <c r="F292" s="39" t="s">
        <v>66</v>
      </c>
      <c r="G292" s="40">
        <v>2671800</v>
      </c>
      <c r="H292" s="40">
        <v>146949</v>
      </c>
      <c r="I292" s="40">
        <v>2818749</v>
      </c>
    </row>
    <row r="293" spans="1:9" ht="24.75" customHeight="1" x14ac:dyDescent="0.2">
      <c r="A293" s="37">
        <v>1729</v>
      </c>
      <c r="B293" s="38">
        <v>28.87</v>
      </c>
      <c r="C293" s="38">
        <v>3.4</v>
      </c>
      <c r="D293" s="38">
        <v>32.270000000000003</v>
      </c>
      <c r="E293" s="39" t="s">
        <v>67</v>
      </c>
      <c r="F293" s="39" t="s">
        <v>66</v>
      </c>
      <c r="G293" s="40">
        <v>3601808</v>
      </c>
      <c r="H293" s="40">
        <v>176875</v>
      </c>
      <c r="I293" s="40">
        <v>3778683</v>
      </c>
    </row>
    <row r="294" spans="1:9" ht="24.75" customHeight="1" x14ac:dyDescent="0.2">
      <c r="A294" s="37">
        <v>1730</v>
      </c>
      <c r="B294" s="38">
        <v>23.84</v>
      </c>
      <c r="C294" s="38">
        <v>0</v>
      </c>
      <c r="D294" s="38">
        <v>23.84</v>
      </c>
      <c r="E294" s="39" t="s">
        <v>61</v>
      </c>
      <c r="F294" s="39" t="s">
        <v>66</v>
      </c>
      <c r="G294" s="40">
        <v>2375800</v>
      </c>
      <c r="H294" s="40">
        <v>130669</v>
      </c>
      <c r="I294" s="40">
        <v>2506469</v>
      </c>
    </row>
    <row r="295" spans="1:9" ht="24.75" customHeight="1" x14ac:dyDescent="0.2">
      <c r="A295" s="37">
        <v>1731</v>
      </c>
      <c r="B295" s="38">
        <v>23.47</v>
      </c>
      <c r="C295" s="38">
        <v>3.38</v>
      </c>
      <c r="D295" s="38">
        <v>26.85</v>
      </c>
      <c r="E295" s="39" t="s">
        <v>64</v>
      </c>
      <c r="F295" s="39" t="s">
        <v>66</v>
      </c>
      <c r="G295" s="40">
        <v>2675800</v>
      </c>
      <c r="H295" s="40">
        <v>147169</v>
      </c>
      <c r="I295" s="40">
        <v>2822969</v>
      </c>
    </row>
    <row r="296" spans="1:9" ht="24.75" customHeight="1" x14ac:dyDescent="0.2">
      <c r="A296" s="37">
        <v>1732</v>
      </c>
      <c r="B296" s="38">
        <v>23.47</v>
      </c>
      <c r="C296" s="38">
        <v>3.34</v>
      </c>
      <c r="D296" s="38">
        <v>26.81</v>
      </c>
      <c r="E296" s="39" t="s">
        <v>64</v>
      </c>
      <c r="F296" s="39" t="s">
        <v>66</v>
      </c>
      <c r="G296" s="40">
        <v>2671800</v>
      </c>
      <c r="H296" s="40">
        <v>146949</v>
      </c>
      <c r="I296" s="40">
        <v>2818749</v>
      </c>
    </row>
    <row r="297" spans="1:9" ht="24.75" customHeight="1" x14ac:dyDescent="0.2">
      <c r="A297" s="37">
        <v>1733</v>
      </c>
      <c r="B297" s="38">
        <v>23.47</v>
      </c>
      <c r="C297" s="38">
        <v>3.34</v>
      </c>
      <c r="D297" s="38">
        <v>26.81</v>
      </c>
      <c r="E297" s="39" t="s">
        <v>64</v>
      </c>
      <c r="F297" s="39" t="s">
        <v>66</v>
      </c>
      <c r="G297" s="40">
        <v>2671800</v>
      </c>
      <c r="H297" s="40">
        <v>146949</v>
      </c>
      <c r="I297" s="40">
        <v>2818749</v>
      </c>
    </row>
    <row r="298" spans="1:9" ht="24.75" customHeight="1" x14ac:dyDescent="0.2">
      <c r="A298" s="37">
        <v>1734</v>
      </c>
      <c r="B298" s="38">
        <v>23.47</v>
      </c>
      <c r="C298" s="38">
        <v>3.34</v>
      </c>
      <c r="D298" s="38">
        <v>26.81</v>
      </c>
      <c r="E298" s="39" t="s">
        <v>64</v>
      </c>
      <c r="F298" s="39" t="s">
        <v>66</v>
      </c>
      <c r="G298" s="40">
        <v>2671800</v>
      </c>
      <c r="H298" s="40">
        <v>146949</v>
      </c>
      <c r="I298" s="40">
        <v>2818749</v>
      </c>
    </row>
    <row r="299" spans="1:9" ht="24.75" customHeight="1" x14ac:dyDescent="0.2">
      <c r="A299" s="37">
        <v>1735</v>
      </c>
      <c r="B299" s="38">
        <v>23.47</v>
      </c>
      <c r="C299" s="38">
        <v>3.34</v>
      </c>
      <c r="D299" s="38">
        <v>26.81</v>
      </c>
      <c r="E299" s="39" t="s">
        <v>64</v>
      </c>
      <c r="F299" s="39" t="s">
        <v>66</v>
      </c>
      <c r="G299" s="40">
        <v>2671800</v>
      </c>
      <c r="H299" s="40">
        <v>146949</v>
      </c>
      <c r="I299" s="40">
        <v>2818749</v>
      </c>
    </row>
    <row r="300" spans="1:9" ht="24.75" customHeight="1" x14ac:dyDescent="0.2">
      <c r="A300" s="37">
        <v>1736</v>
      </c>
      <c r="B300" s="38">
        <v>23.47</v>
      </c>
      <c r="C300" s="38">
        <v>3.34</v>
      </c>
      <c r="D300" s="38">
        <v>26.81</v>
      </c>
      <c r="E300" s="39" t="s">
        <v>64</v>
      </c>
      <c r="F300" s="39" t="s">
        <v>66</v>
      </c>
      <c r="G300" s="40">
        <v>2671800</v>
      </c>
      <c r="H300" s="40">
        <v>146949</v>
      </c>
      <c r="I300" s="40">
        <v>2818749</v>
      </c>
    </row>
    <row r="301" spans="1:9" ht="24.75" customHeight="1" x14ac:dyDescent="0.2">
      <c r="A301" s="37">
        <v>1737</v>
      </c>
      <c r="B301" s="38">
        <v>23.84</v>
      </c>
      <c r="C301" s="38">
        <v>3.31</v>
      </c>
      <c r="D301" s="38">
        <v>27.15</v>
      </c>
      <c r="E301" s="39" t="s">
        <v>64</v>
      </c>
      <c r="F301" s="39" t="s">
        <v>66</v>
      </c>
      <c r="G301" s="40">
        <v>2705700</v>
      </c>
      <c r="H301" s="40">
        <v>148814</v>
      </c>
      <c r="I301" s="40">
        <v>2854514</v>
      </c>
    </row>
    <row r="302" spans="1:9" ht="24.75" customHeight="1" x14ac:dyDescent="0.2">
      <c r="A302" s="37">
        <v>1743</v>
      </c>
      <c r="B302" s="38">
        <v>24.96</v>
      </c>
      <c r="C302" s="38">
        <v>3.4</v>
      </c>
      <c r="D302" s="38">
        <v>28.36</v>
      </c>
      <c r="E302" s="39" t="s">
        <v>64</v>
      </c>
      <c r="F302" s="39" t="s">
        <v>62</v>
      </c>
      <c r="G302" s="40">
        <v>2871600</v>
      </c>
      <c r="H302" s="40">
        <v>157938</v>
      </c>
      <c r="I302" s="40">
        <v>3029538</v>
      </c>
    </row>
    <row r="303" spans="1:9" ht="24.75" customHeight="1" x14ac:dyDescent="0.2">
      <c r="A303" s="37">
        <v>1745</v>
      </c>
      <c r="B303" s="38">
        <v>23.47</v>
      </c>
      <c r="C303" s="38">
        <v>3.34</v>
      </c>
      <c r="D303" s="38">
        <v>26.81</v>
      </c>
      <c r="E303" s="39" t="s">
        <v>64</v>
      </c>
      <c r="F303" s="39" t="s">
        <v>62</v>
      </c>
      <c r="G303" s="40">
        <v>2714700</v>
      </c>
      <c r="H303" s="40">
        <v>149309</v>
      </c>
      <c r="I303" s="40">
        <v>2864009</v>
      </c>
    </row>
    <row r="304" spans="1:9" ht="24.75" customHeight="1" x14ac:dyDescent="0.2">
      <c r="A304" s="37">
        <v>1746</v>
      </c>
      <c r="B304" s="38">
        <v>23.47</v>
      </c>
      <c r="C304" s="38">
        <v>3.34</v>
      </c>
      <c r="D304" s="38">
        <v>26.81</v>
      </c>
      <c r="E304" s="39" t="s">
        <v>64</v>
      </c>
      <c r="F304" s="39" t="s">
        <v>62</v>
      </c>
      <c r="G304" s="40">
        <v>2714700</v>
      </c>
      <c r="H304" s="40">
        <v>149309</v>
      </c>
      <c r="I304" s="40">
        <v>2864009</v>
      </c>
    </row>
    <row r="305" spans="1:9" ht="24.75" customHeight="1" x14ac:dyDescent="0.2">
      <c r="A305" s="37">
        <v>1747</v>
      </c>
      <c r="B305" s="38">
        <v>23.47</v>
      </c>
      <c r="C305" s="38">
        <v>3.34</v>
      </c>
      <c r="D305" s="38">
        <v>26.81</v>
      </c>
      <c r="E305" s="39" t="s">
        <v>64</v>
      </c>
      <c r="F305" s="39" t="s">
        <v>62</v>
      </c>
      <c r="G305" s="40">
        <v>2714700</v>
      </c>
      <c r="H305" s="40">
        <v>149309</v>
      </c>
      <c r="I305" s="40">
        <v>2864009</v>
      </c>
    </row>
    <row r="306" spans="1:9" ht="24.75" customHeight="1" x14ac:dyDescent="0.2">
      <c r="A306" s="37">
        <v>1748</v>
      </c>
      <c r="B306" s="38">
        <v>23.47</v>
      </c>
      <c r="C306" s="38">
        <v>3.34</v>
      </c>
      <c r="D306" s="38">
        <v>26.81</v>
      </c>
      <c r="E306" s="39" t="s">
        <v>64</v>
      </c>
      <c r="F306" s="39" t="s">
        <v>62</v>
      </c>
      <c r="G306" s="40">
        <v>2714700</v>
      </c>
      <c r="H306" s="40">
        <v>149309</v>
      </c>
      <c r="I306" s="40">
        <v>2864009</v>
      </c>
    </row>
    <row r="307" spans="1:9" ht="24.75" customHeight="1" x14ac:dyDescent="0.2">
      <c r="A307" s="37">
        <v>1749</v>
      </c>
      <c r="B307" s="38">
        <v>23.47</v>
      </c>
      <c r="C307" s="38">
        <v>3.34</v>
      </c>
      <c r="D307" s="38">
        <v>26.81</v>
      </c>
      <c r="E307" s="39" t="s">
        <v>64</v>
      </c>
      <c r="F307" s="39" t="s">
        <v>62</v>
      </c>
      <c r="G307" s="40">
        <v>2714700</v>
      </c>
      <c r="H307" s="40">
        <v>149309</v>
      </c>
      <c r="I307" s="40">
        <v>2864009</v>
      </c>
    </row>
    <row r="308" spans="1:9" ht="24.75" customHeight="1" x14ac:dyDescent="0.2">
      <c r="A308" s="37">
        <v>1750</v>
      </c>
      <c r="B308" s="38">
        <v>23.47</v>
      </c>
      <c r="C308" s="38">
        <v>3.34</v>
      </c>
      <c r="D308" s="38">
        <v>26.81</v>
      </c>
      <c r="E308" s="39" t="s">
        <v>64</v>
      </c>
      <c r="F308" s="39" t="s">
        <v>62</v>
      </c>
      <c r="G308" s="40">
        <v>2714700</v>
      </c>
      <c r="H308" s="40">
        <v>149309</v>
      </c>
      <c r="I308" s="40">
        <v>2864009</v>
      </c>
    </row>
    <row r="309" spans="1:9" ht="24.75" customHeight="1" x14ac:dyDescent="0.2">
      <c r="A309" s="37">
        <v>1751</v>
      </c>
      <c r="B309" s="38">
        <v>23.47</v>
      </c>
      <c r="C309" s="38">
        <v>3.34</v>
      </c>
      <c r="D309" s="38">
        <v>26.81</v>
      </c>
      <c r="E309" s="39" t="s">
        <v>64</v>
      </c>
      <c r="F309" s="39" t="s">
        <v>62</v>
      </c>
      <c r="G309" s="40">
        <v>2714700</v>
      </c>
      <c r="H309" s="40">
        <v>149309</v>
      </c>
      <c r="I309" s="40">
        <v>2864009</v>
      </c>
    </row>
    <row r="310" spans="1:9" ht="24.75" customHeight="1" x14ac:dyDescent="0.2">
      <c r="A310" s="37">
        <v>1752</v>
      </c>
      <c r="B310" s="38">
        <v>39.950000000000003</v>
      </c>
      <c r="C310" s="38">
        <v>6.77</v>
      </c>
      <c r="D310" s="38">
        <v>46.72</v>
      </c>
      <c r="E310" s="39" t="s">
        <v>68</v>
      </c>
      <c r="F310" s="39" t="s">
        <v>62</v>
      </c>
      <c r="G310" s="40">
        <v>5298384</v>
      </c>
      <c r="H310" s="40">
        <v>260189</v>
      </c>
      <c r="I310" s="40">
        <v>5558573</v>
      </c>
    </row>
    <row r="311" spans="1:9" ht="24.75" customHeight="1" x14ac:dyDescent="0.2">
      <c r="A311" s="37">
        <v>1901</v>
      </c>
      <c r="B311" s="38">
        <v>23.84</v>
      </c>
      <c r="C311" s="38">
        <v>0</v>
      </c>
      <c r="D311" s="38">
        <v>23.84</v>
      </c>
      <c r="E311" s="39" t="s">
        <v>61</v>
      </c>
      <c r="F311" s="39" t="s">
        <v>62</v>
      </c>
      <c r="G311" s="40">
        <v>2424700</v>
      </c>
      <c r="H311" s="40">
        <v>133359</v>
      </c>
      <c r="I311" s="40">
        <v>2558059</v>
      </c>
    </row>
    <row r="312" spans="1:9" ht="24.75" customHeight="1" x14ac:dyDescent="0.2">
      <c r="A312" s="37">
        <v>1902</v>
      </c>
      <c r="B312" s="38">
        <v>39.51</v>
      </c>
      <c r="C312" s="38">
        <v>3.31</v>
      </c>
      <c r="D312" s="38">
        <v>42.82</v>
      </c>
      <c r="E312" s="39" t="s">
        <v>63</v>
      </c>
      <c r="F312" s="39" t="s">
        <v>62</v>
      </c>
      <c r="G312" s="40">
        <v>4877712</v>
      </c>
      <c r="H312" s="40">
        <v>239531</v>
      </c>
      <c r="I312" s="40">
        <v>5117243</v>
      </c>
    </row>
    <row r="313" spans="1:9" ht="24.75" customHeight="1" x14ac:dyDescent="0.2">
      <c r="A313" s="37">
        <v>1903</v>
      </c>
      <c r="B313" s="38">
        <v>23.65</v>
      </c>
      <c r="C313" s="38">
        <v>3.34</v>
      </c>
      <c r="D313" s="38">
        <v>26.99</v>
      </c>
      <c r="E313" s="39" t="s">
        <v>64</v>
      </c>
      <c r="F313" s="39" t="s">
        <v>62</v>
      </c>
      <c r="G313" s="40">
        <v>2745100</v>
      </c>
      <c r="H313" s="40">
        <v>150981</v>
      </c>
      <c r="I313" s="40">
        <v>2896081</v>
      </c>
    </row>
    <row r="314" spans="1:9" ht="24.75" customHeight="1" x14ac:dyDescent="0.2">
      <c r="A314" s="37">
        <v>1905</v>
      </c>
      <c r="B314" s="38">
        <v>23.47</v>
      </c>
      <c r="C314" s="38">
        <v>3.34</v>
      </c>
      <c r="D314" s="38">
        <v>26.81</v>
      </c>
      <c r="E314" s="39" t="s">
        <v>64</v>
      </c>
      <c r="F314" s="39" t="s">
        <v>62</v>
      </c>
      <c r="G314" s="40">
        <v>2726800</v>
      </c>
      <c r="H314" s="40">
        <v>149974</v>
      </c>
      <c r="I314" s="40">
        <v>2876774</v>
      </c>
    </row>
    <row r="315" spans="1:9" ht="24.75" customHeight="1" x14ac:dyDescent="0.2">
      <c r="A315" s="37">
        <v>1906</v>
      </c>
      <c r="B315" s="38">
        <v>23.47</v>
      </c>
      <c r="C315" s="38">
        <v>3.34</v>
      </c>
      <c r="D315" s="38">
        <v>26.81</v>
      </c>
      <c r="E315" s="39" t="s">
        <v>64</v>
      </c>
      <c r="F315" s="39" t="s">
        <v>62</v>
      </c>
      <c r="G315" s="40">
        <v>2726800</v>
      </c>
      <c r="H315" s="40">
        <v>149974</v>
      </c>
      <c r="I315" s="40">
        <v>2876774</v>
      </c>
    </row>
    <row r="316" spans="1:9" ht="24.75" customHeight="1" x14ac:dyDescent="0.2">
      <c r="A316" s="37">
        <v>1907</v>
      </c>
      <c r="B316" s="38">
        <v>23.47</v>
      </c>
      <c r="C316" s="38">
        <v>3.34</v>
      </c>
      <c r="D316" s="38">
        <v>26.81</v>
      </c>
      <c r="E316" s="39" t="s">
        <v>64</v>
      </c>
      <c r="F316" s="39" t="s">
        <v>62</v>
      </c>
      <c r="G316" s="40">
        <v>2726800</v>
      </c>
      <c r="H316" s="40">
        <v>149974</v>
      </c>
      <c r="I316" s="40">
        <v>2876774</v>
      </c>
    </row>
    <row r="317" spans="1:9" ht="24.75" customHeight="1" x14ac:dyDescent="0.2">
      <c r="A317" s="37">
        <v>1908</v>
      </c>
      <c r="B317" s="38">
        <v>23.47</v>
      </c>
      <c r="C317" s="38">
        <v>3.34</v>
      </c>
      <c r="D317" s="38">
        <v>26.81</v>
      </c>
      <c r="E317" s="39" t="s">
        <v>64</v>
      </c>
      <c r="F317" s="39" t="s">
        <v>62</v>
      </c>
      <c r="G317" s="40">
        <v>2726800</v>
      </c>
      <c r="H317" s="40">
        <v>149974</v>
      </c>
      <c r="I317" s="40">
        <v>2876774</v>
      </c>
    </row>
    <row r="318" spans="1:9" ht="24.75" customHeight="1" x14ac:dyDescent="0.2">
      <c r="A318" s="37">
        <v>1909</v>
      </c>
      <c r="B318" s="38">
        <v>23.47</v>
      </c>
      <c r="C318" s="38">
        <v>3.34</v>
      </c>
      <c r="D318" s="38">
        <v>26.81</v>
      </c>
      <c r="E318" s="39" t="s">
        <v>64</v>
      </c>
      <c r="F318" s="39" t="s">
        <v>62</v>
      </c>
      <c r="G318" s="40">
        <v>2726800</v>
      </c>
      <c r="H318" s="40">
        <v>149974</v>
      </c>
      <c r="I318" s="40">
        <v>2876774</v>
      </c>
    </row>
    <row r="319" spans="1:9" ht="24.75" customHeight="1" x14ac:dyDescent="0.2">
      <c r="A319" s="37">
        <v>1910</v>
      </c>
      <c r="B319" s="38">
        <v>23.47</v>
      </c>
      <c r="C319" s="38">
        <v>3.34</v>
      </c>
      <c r="D319" s="38">
        <v>26.81</v>
      </c>
      <c r="E319" s="39" t="s">
        <v>64</v>
      </c>
      <c r="F319" s="39" t="s">
        <v>62</v>
      </c>
      <c r="G319" s="40">
        <v>2726800</v>
      </c>
      <c r="H319" s="40">
        <v>149974</v>
      </c>
      <c r="I319" s="40">
        <v>2876774</v>
      </c>
    </row>
    <row r="320" spans="1:9" ht="24.75" customHeight="1" x14ac:dyDescent="0.2">
      <c r="A320" s="37">
        <v>1911</v>
      </c>
      <c r="B320" s="38">
        <v>23.47</v>
      </c>
      <c r="C320" s="38">
        <v>3.34</v>
      </c>
      <c r="D320" s="38">
        <v>26.81</v>
      </c>
      <c r="E320" s="39" t="s">
        <v>64</v>
      </c>
      <c r="F320" s="39" t="s">
        <v>62</v>
      </c>
      <c r="G320" s="40">
        <v>2726800</v>
      </c>
      <c r="H320" s="40">
        <v>149974</v>
      </c>
      <c r="I320" s="40">
        <v>2876774</v>
      </c>
    </row>
    <row r="321" spans="1:9" ht="24.75" customHeight="1" x14ac:dyDescent="0.2">
      <c r="A321" s="37">
        <v>1912</v>
      </c>
      <c r="B321" s="38">
        <v>23.84</v>
      </c>
      <c r="C321" s="38">
        <v>3.4</v>
      </c>
      <c r="D321" s="38">
        <v>27.24</v>
      </c>
      <c r="E321" s="39" t="s">
        <v>64</v>
      </c>
      <c r="F321" s="39" t="s">
        <v>62</v>
      </c>
      <c r="G321" s="40">
        <v>2770500</v>
      </c>
      <c r="H321" s="40">
        <v>152378</v>
      </c>
      <c r="I321" s="40">
        <v>2922878</v>
      </c>
    </row>
    <row r="322" spans="1:9" ht="24.75" customHeight="1" x14ac:dyDescent="0.2">
      <c r="A322" s="37">
        <v>1914</v>
      </c>
      <c r="B322" s="38">
        <v>32.520000000000003</v>
      </c>
      <c r="C322" s="38">
        <v>0</v>
      </c>
      <c r="D322" s="38">
        <v>32.520000000000003</v>
      </c>
      <c r="E322" s="39" t="s">
        <v>65</v>
      </c>
      <c r="F322" s="39" t="s">
        <v>66</v>
      </c>
      <c r="G322" s="40">
        <v>3640672</v>
      </c>
      <c r="H322" s="40">
        <v>178783</v>
      </c>
      <c r="I322" s="40">
        <v>3819455</v>
      </c>
    </row>
    <row r="323" spans="1:9" ht="24.75" customHeight="1" x14ac:dyDescent="0.2">
      <c r="A323" s="37">
        <v>1915</v>
      </c>
      <c r="B323" s="38">
        <v>26.81</v>
      </c>
      <c r="C323" s="38">
        <v>0</v>
      </c>
      <c r="D323" s="38">
        <v>26.81</v>
      </c>
      <c r="E323" s="39" t="s">
        <v>61</v>
      </c>
      <c r="F323" s="39" t="s">
        <v>66</v>
      </c>
      <c r="G323" s="40">
        <v>2679800</v>
      </c>
      <c r="H323" s="40">
        <v>147389</v>
      </c>
      <c r="I323" s="40">
        <v>2827189</v>
      </c>
    </row>
    <row r="324" spans="1:9" ht="24.75" customHeight="1" x14ac:dyDescent="0.2">
      <c r="A324" s="37">
        <v>1916</v>
      </c>
      <c r="B324" s="38">
        <v>26.81</v>
      </c>
      <c r="C324" s="38">
        <v>0</v>
      </c>
      <c r="D324" s="38">
        <v>26.81</v>
      </c>
      <c r="E324" s="39" t="s">
        <v>61</v>
      </c>
      <c r="F324" s="39" t="s">
        <v>66</v>
      </c>
      <c r="G324" s="40">
        <v>2679800</v>
      </c>
      <c r="H324" s="40">
        <v>147389</v>
      </c>
      <c r="I324" s="40">
        <v>2827189</v>
      </c>
    </row>
    <row r="325" spans="1:9" ht="24.75" customHeight="1" x14ac:dyDescent="0.2">
      <c r="A325" s="37">
        <v>1917</v>
      </c>
      <c r="B325" s="38">
        <v>23.47</v>
      </c>
      <c r="C325" s="38">
        <v>3.34</v>
      </c>
      <c r="D325" s="38">
        <v>26.81</v>
      </c>
      <c r="E325" s="39" t="s">
        <v>64</v>
      </c>
      <c r="F325" s="39" t="s">
        <v>66</v>
      </c>
      <c r="G325" s="40">
        <v>2679800</v>
      </c>
      <c r="H325" s="40">
        <v>147389</v>
      </c>
      <c r="I325" s="40">
        <v>2827189</v>
      </c>
    </row>
    <row r="326" spans="1:9" ht="24.75" customHeight="1" x14ac:dyDescent="0.2">
      <c r="A326" s="37">
        <v>1918</v>
      </c>
      <c r="B326" s="38">
        <v>23.47</v>
      </c>
      <c r="C326" s="38">
        <v>3.34</v>
      </c>
      <c r="D326" s="38">
        <v>26.81</v>
      </c>
      <c r="E326" s="39" t="s">
        <v>64</v>
      </c>
      <c r="F326" s="39" t="s">
        <v>66</v>
      </c>
      <c r="G326" s="40">
        <v>2679800</v>
      </c>
      <c r="H326" s="40">
        <v>147389</v>
      </c>
      <c r="I326" s="40">
        <v>2827189</v>
      </c>
    </row>
    <row r="327" spans="1:9" ht="24.75" customHeight="1" x14ac:dyDescent="0.2">
      <c r="A327" s="37">
        <v>1919</v>
      </c>
      <c r="B327" s="38">
        <v>23.47</v>
      </c>
      <c r="C327" s="38">
        <v>3.34</v>
      </c>
      <c r="D327" s="38">
        <v>26.81</v>
      </c>
      <c r="E327" s="39" t="s">
        <v>64</v>
      </c>
      <c r="F327" s="39" t="s">
        <v>66</v>
      </c>
      <c r="G327" s="40">
        <v>2679800</v>
      </c>
      <c r="H327" s="40">
        <v>147389</v>
      </c>
      <c r="I327" s="40">
        <v>2827189</v>
      </c>
    </row>
    <row r="328" spans="1:9" ht="24.75" customHeight="1" x14ac:dyDescent="0.2">
      <c r="A328" s="37">
        <v>1920</v>
      </c>
      <c r="B328" s="38">
        <v>23.47</v>
      </c>
      <c r="C328" s="38">
        <v>3.34</v>
      </c>
      <c r="D328" s="38">
        <v>26.81</v>
      </c>
      <c r="E328" s="39" t="s">
        <v>64</v>
      </c>
      <c r="F328" s="39" t="s">
        <v>66</v>
      </c>
      <c r="G328" s="40">
        <v>2679800</v>
      </c>
      <c r="H328" s="40">
        <v>147389</v>
      </c>
      <c r="I328" s="40">
        <v>2827189</v>
      </c>
    </row>
    <row r="329" spans="1:9" ht="24.75" customHeight="1" x14ac:dyDescent="0.2">
      <c r="A329" s="37">
        <v>1921</v>
      </c>
      <c r="B329" s="38">
        <v>23.47</v>
      </c>
      <c r="C329" s="38">
        <v>3.34</v>
      </c>
      <c r="D329" s="38">
        <v>26.81</v>
      </c>
      <c r="E329" s="39" t="s">
        <v>64</v>
      </c>
      <c r="F329" s="39" t="s">
        <v>66</v>
      </c>
      <c r="G329" s="40">
        <v>2679800</v>
      </c>
      <c r="H329" s="40">
        <v>147389</v>
      </c>
      <c r="I329" s="40">
        <v>2827189</v>
      </c>
    </row>
    <row r="330" spans="1:9" ht="24.75" customHeight="1" x14ac:dyDescent="0.2">
      <c r="A330" s="37">
        <v>1922</v>
      </c>
      <c r="B330" s="38">
        <v>23.47</v>
      </c>
      <c r="C330" s="38">
        <v>3.34</v>
      </c>
      <c r="D330" s="38">
        <v>26.81</v>
      </c>
      <c r="E330" s="39" t="s">
        <v>64</v>
      </c>
      <c r="F330" s="39" t="s">
        <v>66</v>
      </c>
      <c r="G330" s="40">
        <v>2679800</v>
      </c>
      <c r="H330" s="40">
        <v>147389</v>
      </c>
      <c r="I330" s="40">
        <v>2827189</v>
      </c>
    </row>
    <row r="331" spans="1:9" ht="24.75" customHeight="1" x14ac:dyDescent="0.2">
      <c r="A331" s="37">
        <v>1923</v>
      </c>
      <c r="B331" s="38">
        <v>23.47</v>
      </c>
      <c r="C331" s="38">
        <v>3.34</v>
      </c>
      <c r="D331" s="38">
        <v>26.81</v>
      </c>
      <c r="E331" s="39" t="s">
        <v>64</v>
      </c>
      <c r="F331" s="39" t="s">
        <v>66</v>
      </c>
      <c r="G331" s="40">
        <v>2679800</v>
      </c>
      <c r="H331" s="40">
        <v>147389</v>
      </c>
      <c r="I331" s="40">
        <v>2827189</v>
      </c>
    </row>
    <row r="332" spans="1:9" ht="24.75" customHeight="1" x14ac:dyDescent="0.2">
      <c r="A332" s="37">
        <v>1924</v>
      </c>
      <c r="B332" s="38">
        <v>23.47</v>
      </c>
      <c r="C332" s="38">
        <v>3.34</v>
      </c>
      <c r="D332" s="38">
        <v>26.81</v>
      </c>
      <c r="E332" s="39" t="s">
        <v>64</v>
      </c>
      <c r="F332" s="39" t="s">
        <v>66</v>
      </c>
      <c r="G332" s="40">
        <v>2679800</v>
      </c>
      <c r="H332" s="40">
        <v>147389</v>
      </c>
      <c r="I332" s="40">
        <v>2827189</v>
      </c>
    </row>
    <row r="333" spans="1:9" ht="24.75" customHeight="1" x14ac:dyDescent="0.2">
      <c r="A333" s="37">
        <v>1925</v>
      </c>
      <c r="B333" s="38">
        <v>23.47</v>
      </c>
      <c r="C333" s="38">
        <v>3.34</v>
      </c>
      <c r="D333" s="38">
        <v>26.81</v>
      </c>
      <c r="E333" s="39" t="s">
        <v>64</v>
      </c>
      <c r="F333" s="39" t="s">
        <v>66</v>
      </c>
      <c r="G333" s="40">
        <v>2679800</v>
      </c>
      <c r="H333" s="40">
        <v>147389</v>
      </c>
      <c r="I333" s="40">
        <v>2827189</v>
      </c>
    </row>
    <row r="334" spans="1:9" ht="24.75" customHeight="1" x14ac:dyDescent="0.2">
      <c r="A334" s="37">
        <v>1926</v>
      </c>
      <c r="B334" s="38">
        <v>23.47</v>
      </c>
      <c r="C334" s="38">
        <v>3.34</v>
      </c>
      <c r="D334" s="38">
        <v>26.81</v>
      </c>
      <c r="E334" s="39" t="s">
        <v>64</v>
      </c>
      <c r="F334" s="39" t="s">
        <v>66</v>
      </c>
      <c r="G334" s="40">
        <v>2679800</v>
      </c>
      <c r="H334" s="40">
        <v>147389</v>
      </c>
      <c r="I334" s="40">
        <v>2827189</v>
      </c>
    </row>
    <row r="335" spans="1:9" ht="24.75" customHeight="1" x14ac:dyDescent="0.2">
      <c r="A335" s="37">
        <v>1927</v>
      </c>
      <c r="B335" s="38">
        <v>23.47</v>
      </c>
      <c r="C335" s="38">
        <v>3.34</v>
      </c>
      <c r="D335" s="38">
        <v>26.81</v>
      </c>
      <c r="E335" s="39" t="s">
        <v>64</v>
      </c>
      <c r="F335" s="39" t="s">
        <v>66</v>
      </c>
      <c r="G335" s="40">
        <v>2679800</v>
      </c>
      <c r="H335" s="40">
        <v>147389</v>
      </c>
      <c r="I335" s="40">
        <v>2827189</v>
      </c>
    </row>
    <row r="336" spans="1:9" ht="24.75" customHeight="1" x14ac:dyDescent="0.2">
      <c r="A336" s="37">
        <v>1928</v>
      </c>
      <c r="B336" s="38">
        <v>23.47</v>
      </c>
      <c r="C336" s="38">
        <v>3.34</v>
      </c>
      <c r="D336" s="38">
        <v>26.81</v>
      </c>
      <c r="E336" s="39" t="s">
        <v>64</v>
      </c>
      <c r="F336" s="39" t="s">
        <v>66</v>
      </c>
      <c r="G336" s="40">
        <v>2679800</v>
      </c>
      <c r="H336" s="40">
        <v>147389</v>
      </c>
      <c r="I336" s="40">
        <v>2827189</v>
      </c>
    </row>
    <row r="337" spans="1:9" ht="24.75" customHeight="1" x14ac:dyDescent="0.2">
      <c r="A337" s="37">
        <v>1929</v>
      </c>
      <c r="B337" s="38">
        <v>28.87</v>
      </c>
      <c r="C337" s="38">
        <v>3.4</v>
      </c>
      <c r="D337" s="38">
        <v>32.270000000000003</v>
      </c>
      <c r="E337" s="39" t="s">
        <v>67</v>
      </c>
      <c r="F337" s="39" t="s">
        <v>66</v>
      </c>
      <c r="G337" s="40">
        <v>3612672</v>
      </c>
      <c r="H337" s="40">
        <v>177408</v>
      </c>
      <c r="I337" s="40">
        <v>3790080</v>
      </c>
    </row>
    <row r="338" spans="1:9" ht="24.75" customHeight="1" x14ac:dyDescent="0.2">
      <c r="A338" s="37">
        <v>1930</v>
      </c>
      <c r="B338" s="38">
        <v>23.84</v>
      </c>
      <c r="C338" s="38">
        <v>0</v>
      </c>
      <c r="D338" s="38">
        <v>23.84</v>
      </c>
      <c r="E338" s="39" t="s">
        <v>61</v>
      </c>
      <c r="F338" s="39" t="s">
        <v>66</v>
      </c>
      <c r="G338" s="40">
        <v>2383000</v>
      </c>
      <c r="H338" s="40">
        <v>131065</v>
      </c>
      <c r="I338" s="40">
        <v>2514065</v>
      </c>
    </row>
    <row r="339" spans="1:9" ht="24.75" customHeight="1" x14ac:dyDescent="0.2">
      <c r="A339" s="37">
        <v>1931</v>
      </c>
      <c r="B339" s="38">
        <v>23.47</v>
      </c>
      <c r="C339" s="38">
        <v>3.38</v>
      </c>
      <c r="D339" s="38">
        <v>26.85</v>
      </c>
      <c r="E339" s="39" t="s">
        <v>64</v>
      </c>
      <c r="F339" s="39" t="s">
        <v>66</v>
      </c>
      <c r="G339" s="40">
        <v>2683800</v>
      </c>
      <c r="H339" s="40">
        <v>147609</v>
      </c>
      <c r="I339" s="40">
        <v>2831409</v>
      </c>
    </row>
    <row r="340" spans="1:9" ht="24.75" customHeight="1" x14ac:dyDescent="0.2">
      <c r="A340" s="37">
        <v>1932</v>
      </c>
      <c r="B340" s="38">
        <v>23.47</v>
      </c>
      <c r="C340" s="38">
        <v>3.34</v>
      </c>
      <c r="D340" s="38">
        <v>26.81</v>
      </c>
      <c r="E340" s="39" t="s">
        <v>64</v>
      </c>
      <c r="F340" s="39" t="s">
        <v>66</v>
      </c>
      <c r="G340" s="40">
        <v>2679800</v>
      </c>
      <c r="H340" s="40">
        <v>147389</v>
      </c>
      <c r="I340" s="40">
        <v>2827189</v>
      </c>
    </row>
    <row r="341" spans="1:9" ht="24.75" customHeight="1" x14ac:dyDescent="0.2">
      <c r="A341" s="37">
        <v>1933</v>
      </c>
      <c r="B341" s="38">
        <v>23.47</v>
      </c>
      <c r="C341" s="38">
        <v>3.34</v>
      </c>
      <c r="D341" s="38">
        <v>26.81</v>
      </c>
      <c r="E341" s="39" t="s">
        <v>64</v>
      </c>
      <c r="F341" s="39" t="s">
        <v>66</v>
      </c>
      <c r="G341" s="40">
        <v>2679800</v>
      </c>
      <c r="H341" s="40">
        <v>147389</v>
      </c>
      <c r="I341" s="40">
        <v>2827189</v>
      </c>
    </row>
    <row r="342" spans="1:9" ht="24.75" customHeight="1" x14ac:dyDescent="0.2">
      <c r="A342" s="37">
        <v>1934</v>
      </c>
      <c r="B342" s="38">
        <v>23.47</v>
      </c>
      <c r="C342" s="38">
        <v>3.34</v>
      </c>
      <c r="D342" s="38">
        <v>26.81</v>
      </c>
      <c r="E342" s="39" t="s">
        <v>64</v>
      </c>
      <c r="F342" s="39" t="s">
        <v>66</v>
      </c>
      <c r="G342" s="40">
        <v>2679800</v>
      </c>
      <c r="H342" s="40">
        <v>147389</v>
      </c>
      <c r="I342" s="40">
        <v>2827189</v>
      </c>
    </row>
    <row r="343" spans="1:9" ht="24.75" customHeight="1" x14ac:dyDescent="0.2">
      <c r="A343" s="37">
        <v>1935</v>
      </c>
      <c r="B343" s="38">
        <v>23.47</v>
      </c>
      <c r="C343" s="38">
        <v>3.34</v>
      </c>
      <c r="D343" s="38">
        <v>26.81</v>
      </c>
      <c r="E343" s="39" t="s">
        <v>64</v>
      </c>
      <c r="F343" s="39" t="s">
        <v>66</v>
      </c>
      <c r="G343" s="40">
        <v>2679800</v>
      </c>
      <c r="H343" s="40">
        <v>147389</v>
      </c>
      <c r="I343" s="40">
        <v>2827189</v>
      </c>
    </row>
    <row r="344" spans="1:9" ht="24.75" customHeight="1" x14ac:dyDescent="0.2">
      <c r="A344" s="37">
        <v>1936</v>
      </c>
      <c r="B344" s="38">
        <v>23.47</v>
      </c>
      <c r="C344" s="38">
        <v>3.34</v>
      </c>
      <c r="D344" s="38">
        <v>26.81</v>
      </c>
      <c r="E344" s="39" t="s">
        <v>64</v>
      </c>
      <c r="F344" s="39" t="s">
        <v>66</v>
      </c>
      <c r="G344" s="40">
        <v>2679800</v>
      </c>
      <c r="H344" s="40">
        <v>147389</v>
      </c>
      <c r="I344" s="40">
        <v>2827189</v>
      </c>
    </row>
    <row r="345" spans="1:9" ht="24.75" customHeight="1" x14ac:dyDescent="0.2">
      <c r="A345" s="37">
        <v>1937</v>
      </c>
      <c r="B345" s="38">
        <v>23.84</v>
      </c>
      <c r="C345" s="38">
        <v>3.31</v>
      </c>
      <c r="D345" s="38">
        <v>27.15</v>
      </c>
      <c r="E345" s="39" t="s">
        <v>64</v>
      </c>
      <c r="F345" s="39" t="s">
        <v>66</v>
      </c>
      <c r="G345" s="40">
        <v>2713800</v>
      </c>
      <c r="H345" s="40">
        <v>149259</v>
      </c>
      <c r="I345" s="40">
        <v>2863059</v>
      </c>
    </row>
    <row r="346" spans="1:9" ht="24.75" customHeight="1" x14ac:dyDescent="0.2">
      <c r="A346" s="37">
        <v>1943</v>
      </c>
      <c r="B346" s="38">
        <v>24.96</v>
      </c>
      <c r="C346" s="38">
        <v>3.4</v>
      </c>
      <c r="D346" s="38">
        <v>28.36</v>
      </c>
      <c r="E346" s="39" t="s">
        <v>64</v>
      </c>
      <c r="F346" s="39" t="s">
        <v>62</v>
      </c>
      <c r="G346" s="40">
        <v>2884400</v>
      </c>
      <c r="H346" s="40">
        <v>158642</v>
      </c>
      <c r="I346" s="40">
        <v>3043042</v>
      </c>
    </row>
    <row r="347" spans="1:9" ht="24.75" customHeight="1" x14ac:dyDescent="0.2">
      <c r="A347" s="37">
        <v>1945</v>
      </c>
      <c r="B347" s="38">
        <v>23.47</v>
      </c>
      <c r="C347" s="38">
        <v>3.34</v>
      </c>
      <c r="D347" s="38">
        <v>26.81</v>
      </c>
      <c r="E347" s="39" t="s">
        <v>64</v>
      </c>
      <c r="F347" s="39" t="s">
        <v>62</v>
      </c>
      <c r="G347" s="40">
        <v>2726800</v>
      </c>
      <c r="H347" s="40">
        <v>149974</v>
      </c>
      <c r="I347" s="40">
        <v>2876774</v>
      </c>
    </row>
    <row r="348" spans="1:9" ht="24.75" customHeight="1" x14ac:dyDescent="0.2">
      <c r="A348" s="37">
        <v>1946</v>
      </c>
      <c r="B348" s="38">
        <v>23.47</v>
      </c>
      <c r="C348" s="38">
        <v>3.34</v>
      </c>
      <c r="D348" s="38">
        <v>26.81</v>
      </c>
      <c r="E348" s="39" t="s">
        <v>64</v>
      </c>
      <c r="F348" s="39" t="s">
        <v>62</v>
      </c>
      <c r="G348" s="40">
        <v>2726800</v>
      </c>
      <c r="H348" s="40">
        <v>149974</v>
      </c>
      <c r="I348" s="40">
        <v>2876774</v>
      </c>
    </row>
    <row r="349" spans="1:9" ht="24.75" customHeight="1" x14ac:dyDescent="0.2">
      <c r="A349" s="37">
        <v>1947</v>
      </c>
      <c r="B349" s="38">
        <v>23.47</v>
      </c>
      <c r="C349" s="38">
        <v>3.34</v>
      </c>
      <c r="D349" s="38">
        <v>26.81</v>
      </c>
      <c r="E349" s="39" t="s">
        <v>64</v>
      </c>
      <c r="F349" s="39" t="s">
        <v>62</v>
      </c>
      <c r="G349" s="40">
        <v>2726800</v>
      </c>
      <c r="H349" s="40">
        <v>149974</v>
      </c>
      <c r="I349" s="40">
        <v>2876774</v>
      </c>
    </row>
    <row r="350" spans="1:9" ht="24.75" customHeight="1" x14ac:dyDescent="0.2">
      <c r="A350" s="37">
        <v>1948</v>
      </c>
      <c r="B350" s="38">
        <v>23.47</v>
      </c>
      <c r="C350" s="38">
        <v>3.34</v>
      </c>
      <c r="D350" s="38">
        <v>26.81</v>
      </c>
      <c r="E350" s="39" t="s">
        <v>64</v>
      </c>
      <c r="F350" s="39" t="s">
        <v>62</v>
      </c>
      <c r="G350" s="40">
        <v>2726800</v>
      </c>
      <c r="H350" s="40">
        <v>149974</v>
      </c>
      <c r="I350" s="40">
        <v>2876774</v>
      </c>
    </row>
    <row r="351" spans="1:9" ht="24.75" customHeight="1" x14ac:dyDescent="0.2">
      <c r="A351" s="37">
        <v>1949</v>
      </c>
      <c r="B351" s="38">
        <v>23.47</v>
      </c>
      <c r="C351" s="38">
        <v>3.34</v>
      </c>
      <c r="D351" s="38">
        <v>26.81</v>
      </c>
      <c r="E351" s="39" t="s">
        <v>64</v>
      </c>
      <c r="F351" s="39" t="s">
        <v>62</v>
      </c>
      <c r="G351" s="40">
        <v>2726800</v>
      </c>
      <c r="H351" s="40">
        <v>149974</v>
      </c>
      <c r="I351" s="40">
        <v>2876774</v>
      </c>
    </row>
    <row r="352" spans="1:9" ht="24.75" customHeight="1" x14ac:dyDescent="0.2">
      <c r="A352" s="37">
        <v>1950</v>
      </c>
      <c r="B352" s="38">
        <v>23.47</v>
      </c>
      <c r="C352" s="38">
        <v>3.34</v>
      </c>
      <c r="D352" s="38">
        <v>26.81</v>
      </c>
      <c r="E352" s="39" t="s">
        <v>64</v>
      </c>
      <c r="F352" s="39" t="s">
        <v>62</v>
      </c>
      <c r="G352" s="40">
        <v>2726800</v>
      </c>
      <c r="H352" s="40">
        <v>149974</v>
      </c>
      <c r="I352" s="40">
        <v>2876774</v>
      </c>
    </row>
    <row r="353" spans="1:9" ht="24.75" customHeight="1" x14ac:dyDescent="0.2">
      <c r="A353" s="37">
        <v>1951</v>
      </c>
      <c r="B353" s="38">
        <v>23.47</v>
      </c>
      <c r="C353" s="38">
        <v>3.34</v>
      </c>
      <c r="D353" s="38">
        <v>26.81</v>
      </c>
      <c r="E353" s="39" t="s">
        <v>64</v>
      </c>
      <c r="F353" s="39" t="s">
        <v>62</v>
      </c>
      <c r="G353" s="40">
        <v>2726800</v>
      </c>
      <c r="H353" s="40">
        <v>149974</v>
      </c>
      <c r="I353" s="40">
        <v>2876774</v>
      </c>
    </row>
    <row r="354" spans="1:9" ht="24.75" customHeight="1" x14ac:dyDescent="0.2">
      <c r="A354" s="37">
        <v>1952</v>
      </c>
      <c r="B354" s="38">
        <v>39.950000000000003</v>
      </c>
      <c r="C354" s="38">
        <v>6.77</v>
      </c>
      <c r="D354" s="38">
        <v>46.72</v>
      </c>
      <c r="E354" s="39" t="s">
        <v>68</v>
      </c>
      <c r="F354" s="39" t="s">
        <v>62</v>
      </c>
      <c r="G354" s="40">
        <v>5321904</v>
      </c>
      <c r="H354" s="40">
        <v>261344</v>
      </c>
      <c r="I354" s="40">
        <v>5583248</v>
      </c>
    </row>
    <row r="355" spans="1:9" ht="24.75" customHeight="1" x14ac:dyDescent="0.2">
      <c r="A355" s="37">
        <v>2001</v>
      </c>
      <c r="B355" s="38">
        <v>23.84</v>
      </c>
      <c r="C355" s="38">
        <v>0</v>
      </c>
      <c r="D355" s="38">
        <v>23.84</v>
      </c>
      <c r="E355" s="39" t="s">
        <v>61</v>
      </c>
      <c r="F355" s="39" t="s">
        <v>62</v>
      </c>
      <c r="G355" s="40">
        <v>2431300</v>
      </c>
      <c r="H355" s="40">
        <v>133722</v>
      </c>
      <c r="I355" s="40">
        <v>2565022</v>
      </c>
    </row>
    <row r="356" spans="1:9" ht="24.75" customHeight="1" x14ac:dyDescent="0.2">
      <c r="A356" s="37">
        <v>2002</v>
      </c>
      <c r="B356" s="38">
        <v>39.51</v>
      </c>
      <c r="C356" s="38">
        <v>3.31</v>
      </c>
      <c r="D356" s="38">
        <v>42.82</v>
      </c>
      <c r="E356" s="39" t="s">
        <v>63</v>
      </c>
      <c r="F356" s="39" t="s">
        <v>62</v>
      </c>
      <c r="G356" s="40">
        <v>4890928</v>
      </c>
      <c r="H356" s="40">
        <v>240180</v>
      </c>
      <c r="I356" s="40">
        <v>5131108</v>
      </c>
    </row>
    <row r="357" spans="1:9" ht="24.75" customHeight="1" x14ac:dyDescent="0.2">
      <c r="A357" s="37">
        <v>2003</v>
      </c>
      <c r="B357" s="38">
        <v>23.65</v>
      </c>
      <c r="C357" s="38">
        <v>3.34</v>
      </c>
      <c r="D357" s="38">
        <v>26.99</v>
      </c>
      <c r="E357" s="39" t="s">
        <v>64</v>
      </c>
      <c r="F357" s="39" t="s">
        <v>62</v>
      </c>
      <c r="G357" s="40">
        <v>2752500</v>
      </c>
      <c r="H357" s="40">
        <v>151388</v>
      </c>
      <c r="I357" s="40">
        <v>2903888</v>
      </c>
    </row>
    <row r="358" spans="1:9" ht="24.75" customHeight="1" x14ac:dyDescent="0.2">
      <c r="A358" s="37">
        <v>2005</v>
      </c>
      <c r="B358" s="38">
        <v>23.47</v>
      </c>
      <c r="C358" s="38">
        <v>3.34</v>
      </c>
      <c r="D358" s="38">
        <v>26.81</v>
      </c>
      <c r="E358" s="39" t="s">
        <v>64</v>
      </c>
      <c r="F358" s="39" t="s">
        <v>62</v>
      </c>
      <c r="G358" s="40">
        <v>2734200</v>
      </c>
      <c r="H358" s="40">
        <v>150381</v>
      </c>
      <c r="I358" s="40">
        <v>2884581</v>
      </c>
    </row>
    <row r="359" spans="1:9" ht="24.75" customHeight="1" x14ac:dyDescent="0.2">
      <c r="A359" s="37">
        <v>2006</v>
      </c>
      <c r="B359" s="38">
        <v>23.47</v>
      </c>
      <c r="C359" s="38">
        <v>3.34</v>
      </c>
      <c r="D359" s="38">
        <v>26.81</v>
      </c>
      <c r="E359" s="39" t="s">
        <v>64</v>
      </c>
      <c r="F359" s="39" t="s">
        <v>62</v>
      </c>
      <c r="G359" s="40">
        <v>2734200</v>
      </c>
      <c r="H359" s="40">
        <v>150381</v>
      </c>
      <c r="I359" s="40">
        <v>2884581</v>
      </c>
    </row>
    <row r="360" spans="1:9" ht="24.75" customHeight="1" x14ac:dyDescent="0.2">
      <c r="A360" s="37">
        <v>2007</v>
      </c>
      <c r="B360" s="38">
        <v>23.47</v>
      </c>
      <c r="C360" s="38">
        <v>3.34</v>
      </c>
      <c r="D360" s="38">
        <v>26.81</v>
      </c>
      <c r="E360" s="39" t="s">
        <v>64</v>
      </c>
      <c r="F360" s="39" t="s">
        <v>62</v>
      </c>
      <c r="G360" s="40">
        <v>2734200</v>
      </c>
      <c r="H360" s="40">
        <v>150381</v>
      </c>
      <c r="I360" s="40">
        <v>2884581</v>
      </c>
    </row>
    <row r="361" spans="1:9" ht="24.75" customHeight="1" x14ac:dyDescent="0.2">
      <c r="A361" s="37">
        <v>2008</v>
      </c>
      <c r="B361" s="38">
        <v>23.47</v>
      </c>
      <c r="C361" s="38">
        <v>3.34</v>
      </c>
      <c r="D361" s="38">
        <v>26.81</v>
      </c>
      <c r="E361" s="39" t="s">
        <v>64</v>
      </c>
      <c r="F361" s="39" t="s">
        <v>62</v>
      </c>
      <c r="G361" s="40">
        <v>2734200</v>
      </c>
      <c r="H361" s="40">
        <v>150381</v>
      </c>
      <c r="I361" s="40">
        <v>2884581</v>
      </c>
    </row>
    <row r="362" spans="1:9" ht="24.75" customHeight="1" x14ac:dyDescent="0.2">
      <c r="A362" s="37">
        <v>2009</v>
      </c>
      <c r="B362" s="38">
        <v>23.47</v>
      </c>
      <c r="C362" s="38">
        <v>3.34</v>
      </c>
      <c r="D362" s="38">
        <v>26.81</v>
      </c>
      <c r="E362" s="39" t="s">
        <v>64</v>
      </c>
      <c r="F362" s="39" t="s">
        <v>62</v>
      </c>
      <c r="G362" s="40">
        <v>2734200</v>
      </c>
      <c r="H362" s="40">
        <v>150381</v>
      </c>
      <c r="I362" s="40">
        <v>2884581</v>
      </c>
    </row>
    <row r="363" spans="1:9" ht="24.75" customHeight="1" x14ac:dyDescent="0.2">
      <c r="A363" s="37">
        <v>2010</v>
      </c>
      <c r="B363" s="38">
        <v>23.47</v>
      </c>
      <c r="C363" s="38">
        <v>3.34</v>
      </c>
      <c r="D363" s="38">
        <v>26.81</v>
      </c>
      <c r="E363" s="39" t="s">
        <v>64</v>
      </c>
      <c r="F363" s="39" t="s">
        <v>62</v>
      </c>
      <c r="G363" s="40">
        <v>2734200</v>
      </c>
      <c r="H363" s="40">
        <v>150381</v>
      </c>
      <c r="I363" s="40">
        <v>2884581</v>
      </c>
    </row>
    <row r="364" spans="1:9" ht="24.75" customHeight="1" x14ac:dyDescent="0.2">
      <c r="A364" s="37">
        <v>2011</v>
      </c>
      <c r="B364" s="38">
        <v>23.47</v>
      </c>
      <c r="C364" s="38">
        <v>3.34</v>
      </c>
      <c r="D364" s="38">
        <v>26.81</v>
      </c>
      <c r="E364" s="39" t="s">
        <v>64</v>
      </c>
      <c r="F364" s="39" t="s">
        <v>62</v>
      </c>
      <c r="G364" s="40">
        <v>2734200</v>
      </c>
      <c r="H364" s="40">
        <v>150381</v>
      </c>
      <c r="I364" s="40">
        <v>2884581</v>
      </c>
    </row>
    <row r="365" spans="1:9" ht="24.75" customHeight="1" x14ac:dyDescent="0.2">
      <c r="A365" s="37">
        <v>2012</v>
      </c>
      <c r="B365" s="38">
        <v>23.84</v>
      </c>
      <c r="C365" s="38">
        <v>3.4</v>
      </c>
      <c r="D365" s="38">
        <v>27.24</v>
      </c>
      <c r="E365" s="39" t="s">
        <v>64</v>
      </c>
      <c r="F365" s="39" t="s">
        <v>62</v>
      </c>
      <c r="G365" s="40">
        <v>2778000</v>
      </c>
      <c r="H365" s="40">
        <v>152790</v>
      </c>
      <c r="I365" s="40">
        <v>2930790</v>
      </c>
    </row>
    <row r="366" spans="1:9" ht="24.75" customHeight="1" x14ac:dyDescent="0.2">
      <c r="A366" s="37">
        <v>2014</v>
      </c>
      <c r="B366" s="38">
        <v>32.520000000000003</v>
      </c>
      <c r="C366" s="38">
        <v>0</v>
      </c>
      <c r="D366" s="38">
        <v>32.520000000000003</v>
      </c>
      <c r="E366" s="39" t="s">
        <v>65</v>
      </c>
      <c r="F366" s="39" t="s">
        <v>66</v>
      </c>
      <c r="G366" s="40">
        <v>3646160</v>
      </c>
      <c r="H366" s="40">
        <v>179053</v>
      </c>
      <c r="I366" s="40">
        <v>3825213</v>
      </c>
    </row>
    <row r="367" spans="1:9" ht="24.75" customHeight="1" x14ac:dyDescent="0.2">
      <c r="A367" s="37">
        <v>2015</v>
      </c>
      <c r="B367" s="38">
        <v>26.81</v>
      </c>
      <c r="C367" s="38">
        <v>0</v>
      </c>
      <c r="D367" s="38">
        <v>26.81</v>
      </c>
      <c r="E367" s="39" t="s">
        <v>61</v>
      </c>
      <c r="F367" s="39" t="s">
        <v>66</v>
      </c>
      <c r="G367" s="40">
        <v>2683900</v>
      </c>
      <c r="H367" s="40">
        <v>147615</v>
      </c>
      <c r="I367" s="40">
        <v>2831515</v>
      </c>
    </row>
    <row r="368" spans="1:9" ht="24.75" customHeight="1" x14ac:dyDescent="0.2">
      <c r="A368" s="37">
        <v>2016</v>
      </c>
      <c r="B368" s="38">
        <v>26.81</v>
      </c>
      <c r="C368" s="38">
        <v>0</v>
      </c>
      <c r="D368" s="38">
        <v>26.81</v>
      </c>
      <c r="E368" s="39" t="s">
        <v>61</v>
      </c>
      <c r="F368" s="39" t="s">
        <v>66</v>
      </c>
      <c r="G368" s="40">
        <v>2683900</v>
      </c>
      <c r="H368" s="40">
        <v>147615</v>
      </c>
      <c r="I368" s="40">
        <v>2831515</v>
      </c>
    </row>
    <row r="369" spans="1:9" ht="24.75" customHeight="1" x14ac:dyDescent="0.2">
      <c r="A369" s="37">
        <v>2017</v>
      </c>
      <c r="B369" s="38">
        <v>23.47</v>
      </c>
      <c r="C369" s="38">
        <v>3.34</v>
      </c>
      <c r="D369" s="38">
        <v>26.81</v>
      </c>
      <c r="E369" s="39" t="s">
        <v>64</v>
      </c>
      <c r="F369" s="39" t="s">
        <v>66</v>
      </c>
      <c r="G369" s="40">
        <v>2683900</v>
      </c>
      <c r="H369" s="40">
        <v>147615</v>
      </c>
      <c r="I369" s="40">
        <v>2831515</v>
      </c>
    </row>
    <row r="370" spans="1:9" ht="24.75" customHeight="1" x14ac:dyDescent="0.2">
      <c r="A370" s="37">
        <v>2018</v>
      </c>
      <c r="B370" s="38">
        <v>23.47</v>
      </c>
      <c r="C370" s="38">
        <v>3.34</v>
      </c>
      <c r="D370" s="38">
        <v>26.81</v>
      </c>
      <c r="E370" s="39" t="s">
        <v>64</v>
      </c>
      <c r="F370" s="39" t="s">
        <v>66</v>
      </c>
      <c r="G370" s="40">
        <v>2683900</v>
      </c>
      <c r="H370" s="40">
        <v>147615</v>
      </c>
      <c r="I370" s="40">
        <v>2831515</v>
      </c>
    </row>
    <row r="371" spans="1:9" ht="24.75" customHeight="1" x14ac:dyDescent="0.2">
      <c r="A371" s="37">
        <v>2019</v>
      </c>
      <c r="B371" s="38">
        <v>23.47</v>
      </c>
      <c r="C371" s="38">
        <v>3.34</v>
      </c>
      <c r="D371" s="38">
        <v>26.81</v>
      </c>
      <c r="E371" s="39" t="s">
        <v>64</v>
      </c>
      <c r="F371" s="39" t="s">
        <v>66</v>
      </c>
      <c r="G371" s="40">
        <v>2683900</v>
      </c>
      <c r="H371" s="40">
        <v>147615</v>
      </c>
      <c r="I371" s="40">
        <v>2831515</v>
      </c>
    </row>
    <row r="372" spans="1:9" ht="24.75" customHeight="1" x14ac:dyDescent="0.2">
      <c r="A372" s="37">
        <v>2020</v>
      </c>
      <c r="B372" s="38">
        <v>23.47</v>
      </c>
      <c r="C372" s="38">
        <v>3.34</v>
      </c>
      <c r="D372" s="38">
        <v>26.81</v>
      </c>
      <c r="E372" s="39" t="s">
        <v>64</v>
      </c>
      <c r="F372" s="39" t="s">
        <v>66</v>
      </c>
      <c r="G372" s="40">
        <v>2683900</v>
      </c>
      <c r="H372" s="40">
        <v>147615</v>
      </c>
      <c r="I372" s="40">
        <v>2831515</v>
      </c>
    </row>
    <row r="373" spans="1:9" ht="24.75" customHeight="1" x14ac:dyDescent="0.2">
      <c r="A373" s="37">
        <v>2021</v>
      </c>
      <c r="B373" s="38">
        <v>23.47</v>
      </c>
      <c r="C373" s="38">
        <v>3.34</v>
      </c>
      <c r="D373" s="38">
        <v>26.81</v>
      </c>
      <c r="E373" s="39" t="s">
        <v>64</v>
      </c>
      <c r="F373" s="39" t="s">
        <v>66</v>
      </c>
      <c r="G373" s="40">
        <v>2683900</v>
      </c>
      <c r="H373" s="40">
        <v>147615</v>
      </c>
      <c r="I373" s="40">
        <v>2831515</v>
      </c>
    </row>
    <row r="374" spans="1:9" ht="24.75" customHeight="1" x14ac:dyDescent="0.2">
      <c r="A374" s="37">
        <v>2022</v>
      </c>
      <c r="B374" s="38">
        <v>23.47</v>
      </c>
      <c r="C374" s="38">
        <v>3.34</v>
      </c>
      <c r="D374" s="38">
        <v>26.81</v>
      </c>
      <c r="E374" s="39" t="s">
        <v>64</v>
      </c>
      <c r="F374" s="39" t="s">
        <v>66</v>
      </c>
      <c r="G374" s="40">
        <v>2683900</v>
      </c>
      <c r="H374" s="40">
        <v>147615</v>
      </c>
      <c r="I374" s="40">
        <v>2831515</v>
      </c>
    </row>
    <row r="375" spans="1:9" ht="24.75" customHeight="1" x14ac:dyDescent="0.2">
      <c r="A375" s="37">
        <v>2023</v>
      </c>
      <c r="B375" s="38">
        <v>23.47</v>
      </c>
      <c r="C375" s="38">
        <v>3.34</v>
      </c>
      <c r="D375" s="38">
        <v>26.81</v>
      </c>
      <c r="E375" s="39" t="s">
        <v>64</v>
      </c>
      <c r="F375" s="39" t="s">
        <v>66</v>
      </c>
      <c r="G375" s="40">
        <v>2683900</v>
      </c>
      <c r="H375" s="40">
        <v>147615</v>
      </c>
      <c r="I375" s="40">
        <v>2831515</v>
      </c>
    </row>
    <row r="376" spans="1:9" ht="24.75" customHeight="1" x14ac:dyDescent="0.2">
      <c r="A376" s="37">
        <v>2024</v>
      </c>
      <c r="B376" s="38">
        <v>23.47</v>
      </c>
      <c r="C376" s="38">
        <v>3.34</v>
      </c>
      <c r="D376" s="38">
        <v>26.81</v>
      </c>
      <c r="E376" s="39" t="s">
        <v>64</v>
      </c>
      <c r="F376" s="39" t="s">
        <v>66</v>
      </c>
      <c r="G376" s="40">
        <v>2683900</v>
      </c>
      <c r="H376" s="40">
        <v>147615</v>
      </c>
      <c r="I376" s="40">
        <v>2831515</v>
      </c>
    </row>
    <row r="377" spans="1:9" ht="24.75" customHeight="1" x14ac:dyDescent="0.2">
      <c r="A377" s="37">
        <v>2025</v>
      </c>
      <c r="B377" s="38">
        <v>23.47</v>
      </c>
      <c r="C377" s="38">
        <v>3.34</v>
      </c>
      <c r="D377" s="38">
        <v>26.81</v>
      </c>
      <c r="E377" s="39" t="s">
        <v>64</v>
      </c>
      <c r="F377" s="39" t="s">
        <v>66</v>
      </c>
      <c r="G377" s="40">
        <v>2683900</v>
      </c>
      <c r="H377" s="40">
        <v>147615</v>
      </c>
      <c r="I377" s="40">
        <v>2831515</v>
      </c>
    </row>
    <row r="378" spans="1:9" ht="24.75" customHeight="1" x14ac:dyDescent="0.2">
      <c r="A378" s="37">
        <v>2026</v>
      </c>
      <c r="B378" s="38">
        <v>23.47</v>
      </c>
      <c r="C378" s="38">
        <v>3.34</v>
      </c>
      <c r="D378" s="38">
        <v>26.81</v>
      </c>
      <c r="E378" s="39" t="s">
        <v>64</v>
      </c>
      <c r="F378" s="39" t="s">
        <v>66</v>
      </c>
      <c r="G378" s="40">
        <v>2683900</v>
      </c>
      <c r="H378" s="40">
        <v>147615</v>
      </c>
      <c r="I378" s="40">
        <v>2831515</v>
      </c>
    </row>
    <row r="379" spans="1:9" ht="24.75" customHeight="1" x14ac:dyDescent="0.2">
      <c r="A379" s="37">
        <v>2027</v>
      </c>
      <c r="B379" s="38">
        <v>23.47</v>
      </c>
      <c r="C379" s="38">
        <v>3.34</v>
      </c>
      <c r="D379" s="38">
        <v>26.81</v>
      </c>
      <c r="E379" s="39" t="s">
        <v>64</v>
      </c>
      <c r="F379" s="39" t="s">
        <v>66</v>
      </c>
      <c r="G379" s="40">
        <v>2683900</v>
      </c>
      <c r="H379" s="40">
        <v>147615</v>
      </c>
      <c r="I379" s="40">
        <v>2831515</v>
      </c>
    </row>
    <row r="380" spans="1:9" ht="24.75" customHeight="1" x14ac:dyDescent="0.2">
      <c r="A380" s="37">
        <v>2028</v>
      </c>
      <c r="B380" s="38">
        <v>23.47</v>
      </c>
      <c r="C380" s="38">
        <v>3.34</v>
      </c>
      <c r="D380" s="38">
        <v>26.81</v>
      </c>
      <c r="E380" s="39" t="s">
        <v>64</v>
      </c>
      <c r="F380" s="39" t="s">
        <v>66</v>
      </c>
      <c r="G380" s="40">
        <v>2683900</v>
      </c>
      <c r="H380" s="40">
        <v>147615</v>
      </c>
      <c r="I380" s="40">
        <v>2831515</v>
      </c>
    </row>
    <row r="381" spans="1:9" ht="24.75" customHeight="1" x14ac:dyDescent="0.2">
      <c r="A381" s="37">
        <v>2029</v>
      </c>
      <c r="B381" s="38">
        <v>28.87</v>
      </c>
      <c r="C381" s="38">
        <v>3.4</v>
      </c>
      <c r="D381" s="38">
        <v>32.270000000000003</v>
      </c>
      <c r="E381" s="39" t="s">
        <v>67</v>
      </c>
      <c r="F381" s="39" t="s">
        <v>66</v>
      </c>
      <c r="G381" s="40">
        <v>3618048</v>
      </c>
      <c r="H381" s="40">
        <v>177672</v>
      </c>
      <c r="I381" s="40">
        <v>3795720</v>
      </c>
    </row>
    <row r="382" spans="1:9" ht="24.75" customHeight="1" x14ac:dyDescent="0.2">
      <c r="A382" s="37">
        <v>2030</v>
      </c>
      <c r="B382" s="38">
        <v>23.84</v>
      </c>
      <c r="C382" s="38">
        <v>0</v>
      </c>
      <c r="D382" s="38">
        <v>23.84</v>
      </c>
      <c r="E382" s="39" t="s">
        <v>61</v>
      </c>
      <c r="F382" s="39" t="s">
        <v>66</v>
      </c>
      <c r="G382" s="40">
        <v>2386600</v>
      </c>
      <c r="H382" s="40">
        <v>131263</v>
      </c>
      <c r="I382" s="40">
        <v>2517863</v>
      </c>
    </row>
    <row r="383" spans="1:9" ht="24.75" customHeight="1" x14ac:dyDescent="0.2">
      <c r="A383" s="37">
        <v>2031</v>
      </c>
      <c r="B383" s="38">
        <v>23.47</v>
      </c>
      <c r="C383" s="38">
        <v>3.38</v>
      </c>
      <c r="D383" s="38">
        <v>26.85</v>
      </c>
      <c r="E383" s="39" t="s">
        <v>64</v>
      </c>
      <c r="F383" s="39" t="s">
        <v>66</v>
      </c>
      <c r="G383" s="40">
        <v>2687900</v>
      </c>
      <c r="H383" s="40">
        <v>147835</v>
      </c>
      <c r="I383" s="40">
        <v>2835735</v>
      </c>
    </row>
    <row r="384" spans="1:9" ht="24.75" customHeight="1" x14ac:dyDescent="0.2">
      <c r="A384" s="37">
        <v>2032</v>
      </c>
      <c r="B384" s="38">
        <v>23.47</v>
      </c>
      <c r="C384" s="38">
        <v>3.34</v>
      </c>
      <c r="D384" s="38">
        <v>26.81</v>
      </c>
      <c r="E384" s="39" t="s">
        <v>64</v>
      </c>
      <c r="F384" s="39" t="s">
        <v>66</v>
      </c>
      <c r="G384" s="40">
        <v>2683900</v>
      </c>
      <c r="H384" s="40">
        <v>147615</v>
      </c>
      <c r="I384" s="40">
        <v>2831515</v>
      </c>
    </row>
    <row r="385" spans="1:9" ht="24.75" customHeight="1" x14ac:dyDescent="0.2">
      <c r="A385" s="37">
        <v>2033</v>
      </c>
      <c r="B385" s="38">
        <v>23.47</v>
      </c>
      <c r="C385" s="38">
        <v>3.34</v>
      </c>
      <c r="D385" s="38">
        <v>26.81</v>
      </c>
      <c r="E385" s="39" t="s">
        <v>64</v>
      </c>
      <c r="F385" s="39" t="s">
        <v>66</v>
      </c>
      <c r="G385" s="40">
        <v>2683900</v>
      </c>
      <c r="H385" s="40">
        <v>147615</v>
      </c>
      <c r="I385" s="40">
        <v>2831515</v>
      </c>
    </row>
    <row r="386" spans="1:9" ht="24.75" customHeight="1" x14ac:dyDescent="0.2">
      <c r="A386" s="37">
        <v>2034</v>
      </c>
      <c r="B386" s="38">
        <v>23.47</v>
      </c>
      <c r="C386" s="38">
        <v>3.34</v>
      </c>
      <c r="D386" s="38">
        <v>26.81</v>
      </c>
      <c r="E386" s="39" t="s">
        <v>64</v>
      </c>
      <c r="F386" s="39" t="s">
        <v>66</v>
      </c>
      <c r="G386" s="40">
        <v>2683900</v>
      </c>
      <c r="H386" s="40">
        <v>147615</v>
      </c>
      <c r="I386" s="40">
        <v>2831515</v>
      </c>
    </row>
    <row r="387" spans="1:9" ht="24.75" customHeight="1" x14ac:dyDescent="0.2">
      <c r="A387" s="37">
        <v>2035</v>
      </c>
      <c r="B387" s="38">
        <v>23.47</v>
      </c>
      <c r="C387" s="38">
        <v>3.34</v>
      </c>
      <c r="D387" s="38">
        <v>26.81</v>
      </c>
      <c r="E387" s="39" t="s">
        <v>64</v>
      </c>
      <c r="F387" s="39" t="s">
        <v>66</v>
      </c>
      <c r="G387" s="40">
        <v>2683900</v>
      </c>
      <c r="H387" s="40">
        <v>147615</v>
      </c>
      <c r="I387" s="40">
        <v>2831515</v>
      </c>
    </row>
    <row r="388" spans="1:9" ht="24.75" customHeight="1" x14ac:dyDescent="0.2">
      <c r="A388" s="37">
        <v>2036</v>
      </c>
      <c r="B388" s="38">
        <v>23.47</v>
      </c>
      <c r="C388" s="38">
        <v>3.34</v>
      </c>
      <c r="D388" s="38">
        <v>26.81</v>
      </c>
      <c r="E388" s="39" t="s">
        <v>64</v>
      </c>
      <c r="F388" s="39" t="s">
        <v>66</v>
      </c>
      <c r="G388" s="40">
        <v>2683900</v>
      </c>
      <c r="H388" s="40">
        <v>147615</v>
      </c>
      <c r="I388" s="40">
        <v>2831515</v>
      </c>
    </row>
    <row r="389" spans="1:9" ht="24.75" customHeight="1" x14ac:dyDescent="0.2">
      <c r="A389" s="37">
        <v>2037</v>
      </c>
      <c r="B389" s="38">
        <v>23.84</v>
      </c>
      <c r="C389" s="38">
        <v>3.31</v>
      </c>
      <c r="D389" s="38">
        <v>27.15</v>
      </c>
      <c r="E389" s="39" t="s">
        <v>64</v>
      </c>
      <c r="F389" s="39" t="s">
        <v>66</v>
      </c>
      <c r="G389" s="40">
        <v>2717900</v>
      </c>
      <c r="H389" s="40">
        <v>149485</v>
      </c>
      <c r="I389" s="40">
        <v>2867385</v>
      </c>
    </row>
    <row r="390" spans="1:9" ht="24.75" customHeight="1" x14ac:dyDescent="0.2">
      <c r="A390" s="37">
        <v>2043</v>
      </c>
      <c r="B390" s="38">
        <v>24.96</v>
      </c>
      <c r="C390" s="38">
        <v>3.4</v>
      </c>
      <c r="D390" s="38">
        <v>28.36</v>
      </c>
      <c r="E390" s="39" t="s">
        <v>64</v>
      </c>
      <c r="F390" s="39" t="s">
        <v>62</v>
      </c>
      <c r="G390" s="40">
        <v>2892300</v>
      </c>
      <c r="H390" s="40">
        <v>159077</v>
      </c>
      <c r="I390" s="40">
        <v>3051377</v>
      </c>
    </row>
    <row r="391" spans="1:9" ht="24.75" customHeight="1" x14ac:dyDescent="0.2">
      <c r="A391" s="37">
        <v>2045</v>
      </c>
      <c r="B391" s="38">
        <v>23.47</v>
      </c>
      <c r="C391" s="38">
        <v>3.34</v>
      </c>
      <c r="D391" s="38">
        <v>26.81</v>
      </c>
      <c r="E391" s="39" t="s">
        <v>64</v>
      </c>
      <c r="F391" s="39" t="s">
        <v>62</v>
      </c>
      <c r="G391" s="40">
        <v>2734200</v>
      </c>
      <c r="H391" s="40">
        <v>150381</v>
      </c>
      <c r="I391" s="40">
        <v>2884581</v>
      </c>
    </row>
    <row r="392" spans="1:9" ht="24.75" customHeight="1" x14ac:dyDescent="0.2">
      <c r="A392" s="37">
        <v>2046</v>
      </c>
      <c r="B392" s="38">
        <v>23.47</v>
      </c>
      <c r="C392" s="38">
        <v>3.34</v>
      </c>
      <c r="D392" s="38">
        <v>26.81</v>
      </c>
      <c r="E392" s="39" t="s">
        <v>64</v>
      </c>
      <c r="F392" s="39" t="s">
        <v>62</v>
      </c>
      <c r="G392" s="40">
        <v>2734200</v>
      </c>
      <c r="H392" s="40">
        <v>150381</v>
      </c>
      <c r="I392" s="40">
        <v>2884581</v>
      </c>
    </row>
    <row r="393" spans="1:9" ht="24.75" customHeight="1" x14ac:dyDescent="0.2">
      <c r="A393" s="37">
        <v>2047</v>
      </c>
      <c r="B393" s="38">
        <v>23.47</v>
      </c>
      <c r="C393" s="38">
        <v>3.34</v>
      </c>
      <c r="D393" s="38">
        <v>26.81</v>
      </c>
      <c r="E393" s="39" t="s">
        <v>64</v>
      </c>
      <c r="F393" s="39" t="s">
        <v>62</v>
      </c>
      <c r="G393" s="40">
        <v>2734200</v>
      </c>
      <c r="H393" s="40">
        <v>150381</v>
      </c>
      <c r="I393" s="40">
        <v>2884581</v>
      </c>
    </row>
    <row r="394" spans="1:9" ht="24.75" customHeight="1" x14ac:dyDescent="0.2">
      <c r="A394" s="37">
        <v>2048</v>
      </c>
      <c r="B394" s="38">
        <v>23.47</v>
      </c>
      <c r="C394" s="38">
        <v>3.34</v>
      </c>
      <c r="D394" s="38">
        <v>26.81</v>
      </c>
      <c r="E394" s="39" t="s">
        <v>64</v>
      </c>
      <c r="F394" s="39" t="s">
        <v>62</v>
      </c>
      <c r="G394" s="40">
        <v>2734200</v>
      </c>
      <c r="H394" s="40">
        <v>150381</v>
      </c>
      <c r="I394" s="40">
        <v>2884581</v>
      </c>
    </row>
    <row r="395" spans="1:9" ht="24.75" customHeight="1" x14ac:dyDescent="0.2">
      <c r="A395" s="37">
        <v>2049</v>
      </c>
      <c r="B395" s="38">
        <v>23.47</v>
      </c>
      <c r="C395" s="38">
        <v>3.34</v>
      </c>
      <c r="D395" s="38">
        <v>26.81</v>
      </c>
      <c r="E395" s="39" t="s">
        <v>64</v>
      </c>
      <c r="F395" s="39" t="s">
        <v>62</v>
      </c>
      <c r="G395" s="40">
        <v>2734200</v>
      </c>
      <c r="H395" s="40">
        <v>150381</v>
      </c>
      <c r="I395" s="40">
        <v>2884581</v>
      </c>
    </row>
    <row r="396" spans="1:9" ht="24.75" customHeight="1" x14ac:dyDescent="0.2">
      <c r="A396" s="37">
        <v>2050</v>
      </c>
      <c r="B396" s="38">
        <v>23.47</v>
      </c>
      <c r="C396" s="38">
        <v>3.34</v>
      </c>
      <c r="D396" s="38">
        <v>26.81</v>
      </c>
      <c r="E396" s="39" t="s">
        <v>64</v>
      </c>
      <c r="F396" s="39" t="s">
        <v>62</v>
      </c>
      <c r="G396" s="40">
        <v>2734200</v>
      </c>
      <c r="H396" s="40">
        <v>150381</v>
      </c>
      <c r="I396" s="40">
        <v>2884581</v>
      </c>
    </row>
    <row r="397" spans="1:9" ht="24.75" customHeight="1" x14ac:dyDescent="0.2">
      <c r="A397" s="37">
        <v>2051</v>
      </c>
      <c r="B397" s="38">
        <v>23.47</v>
      </c>
      <c r="C397" s="38">
        <v>3.34</v>
      </c>
      <c r="D397" s="38">
        <v>26.81</v>
      </c>
      <c r="E397" s="39" t="s">
        <v>64</v>
      </c>
      <c r="F397" s="39" t="s">
        <v>62</v>
      </c>
      <c r="G397" s="40">
        <v>2734200</v>
      </c>
      <c r="H397" s="40">
        <v>150381</v>
      </c>
      <c r="I397" s="40">
        <v>2884581</v>
      </c>
    </row>
    <row r="398" spans="1:9" ht="24.75" customHeight="1" x14ac:dyDescent="0.2">
      <c r="A398" s="37">
        <v>2052</v>
      </c>
      <c r="B398" s="38">
        <v>39.950000000000003</v>
      </c>
      <c r="C398" s="38">
        <v>6.77</v>
      </c>
      <c r="D398" s="38">
        <v>46.72</v>
      </c>
      <c r="E398" s="39" t="s">
        <v>68</v>
      </c>
      <c r="F398" s="39" t="s">
        <v>62</v>
      </c>
      <c r="G398" s="40">
        <v>5336464</v>
      </c>
      <c r="H398" s="40">
        <v>262059</v>
      </c>
      <c r="I398" s="40">
        <v>5598523</v>
      </c>
    </row>
    <row r="399" spans="1:9" ht="24.75" customHeight="1" x14ac:dyDescent="0.2">
      <c r="A399" s="37">
        <v>2101</v>
      </c>
      <c r="B399" s="38">
        <v>23.84</v>
      </c>
      <c r="C399" s="38">
        <v>0</v>
      </c>
      <c r="D399" s="38">
        <v>23.84</v>
      </c>
      <c r="E399" s="39" t="s">
        <v>61</v>
      </c>
      <c r="F399" s="39" t="s">
        <v>62</v>
      </c>
      <c r="G399" s="40">
        <v>2436700</v>
      </c>
      <c r="H399" s="40">
        <v>134019</v>
      </c>
      <c r="I399" s="40">
        <v>2570719</v>
      </c>
    </row>
    <row r="400" spans="1:9" ht="24.75" customHeight="1" x14ac:dyDescent="0.2">
      <c r="A400" s="37">
        <v>2102</v>
      </c>
      <c r="B400" s="38">
        <v>39.51</v>
      </c>
      <c r="C400" s="38">
        <v>3.31</v>
      </c>
      <c r="D400" s="38">
        <v>42.82</v>
      </c>
      <c r="E400" s="39" t="s">
        <v>63</v>
      </c>
      <c r="F400" s="39" t="s">
        <v>62</v>
      </c>
      <c r="G400" s="40">
        <v>4901792</v>
      </c>
      <c r="H400" s="40">
        <v>240713</v>
      </c>
      <c r="I400" s="40">
        <v>5142505</v>
      </c>
    </row>
    <row r="401" spans="1:9" ht="24.75" customHeight="1" x14ac:dyDescent="0.2">
      <c r="A401" s="37">
        <v>2103</v>
      </c>
      <c r="B401" s="38">
        <v>23.65</v>
      </c>
      <c r="C401" s="38">
        <v>3.34</v>
      </c>
      <c r="D401" s="38">
        <v>26.99</v>
      </c>
      <c r="E401" s="39" t="s">
        <v>64</v>
      </c>
      <c r="F401" s="39" t="s">
        <v>62</v>
      </c>
      <c r="G401" s="40">
        <v>2758600</v>
      </c>
      <c r="H401" s="40">
        <v>151723</v>
      </c>
      <c r="I401" s="40">
        <v>2910323</v>
      </c>
    </row>
    <row r="402" spans="1:9" ht="24.75" customHeight="1" x14ac:dyDescent="0.2">
      <c r="A402" s="37">
        <v>2105</v>
      </c>
      <c r="B402" s="38">
        <v>23.47</v>
      </c>
      <c r="C402" s="38">
        <v>3.34</v>
      </c>
      <c r="D402" s="38">
        <v>26.81</v>
      </c>
      <c r="E402" s="39" t="s">
        <v>64</v>
      </c>
      <c r="F402" s="39" t="s">
        <v>62</v>
      </c>
      <c r="G402" s="40">
        <v>2740200</v>
      </c>
      <c r="H402" s="40">
        <v>150711</v>
      </c>
      <c r="I402" s="40">
        <v>2890911</v>
      </c>
    </row>
    <row r="403" spans="1:9" ht="24.75" customHeight="1" x14ac:dyDescent="0.2">
      <c r="A403" s="37">
        <v>2106</v>
      </c>
      <c r="B403" s="38">
        <v>23.47</v>
      </c>
      <c r="C403" s="38">
        <v>3.34</v>
      </c>
      <c r="D403" s="38">
        <v>26.81</v>
      </c>
      <c r="E403" s="39" t="s">
        <v>64</v>
      </c>
      <c r="F403" s="39" t="s">
        <v>62</v>
      </c>
      <c r="G403" s="40">
        <v>2740200</v>
      </c>
      <c r="H403" s="40">
        <v>150711</v>
      </c>
      <c r="I403" s="40">
        <v>2890911</v>
      </c>
    </row>
    <row r="404" spans="1:9" ht="24.75" customHeight="1" x14ac:dyDescent="0.2">
      <c r="A404" s="37">
        <v>2107</v>
      </c>
      <c r="B404" s="38">
        <v>23.47</v>
      </c>
      <c r="C404" s="38">
        <v>3.34</v>
      </c>
      <c r="D404" s="38">
        <v>26.81</v>
      </c>
      <c r="E404" s="39" t="s">
        <v>64</v>
      </c>
      <c r="F404" s="39" t="s">
        <v>62</v>
      </c>
      <c r="G404" s="40">
        <v>2740200</v>
      </c>
      <c r="H404" s="40">
        <v>150711</v>
      </c>
      <c r="I404" s="40">
        <v>2890911</v>
      </c>
    </row>
    <row r="405" spans="1:9" ht="24.75" customHeight="1" x14ac:dyDescent="0.2">
      <c r="A405" s="37">
        <v>2108</v>
      </c>
      <c r="B405" s="38">
        <v>23.47</v>
      </c>
      <c r="C405" s="38">
        <v>3.34</v>
      </c>
      <c r="D405" s="38">
        <v>26.81</v>
      </c>
      <c r="E405" s="39" t="s">
        <v>64</v>
      </c>
      <c r="F405" s="39" t="s">
        <v>62</v>
      </c>
      <c r="G405" s="40">
        <v>2740200</v>
      </c>
      <c r="H405" s="40">
        <v>150711</v>
      </c>
      <c r="I405" s="40">
        <v>2890911</v>
      </c>
    </row>
    <row r="406" spans="1:9" ht="24.75" customHeight="1" x14ac:dyDescent="0.2">
      <c r="A406" s="37">
        <v>2109</v>
      </c>
      <c r="B406" s="38">
        <v>23.47</v>
      </c>
      <c r="C406" s="38">
        <v>3.34</v>
      </c>
      <c r="D406" s="38">
        <v>26.81</v>
      </c>
      <c r="E406" s="39" t="s">
        <v>64</v>
      </c>
      <c r="F406" s="39" t="s">
        <v>62</v>
      </c>
      <c r="G406" s="40">
        <v>2740200</v>
      </c>
      <c r="H406" s="40">
        <v>150711</v>
      </c>
      <c r="I406" s="40">
        <v>2890911</v>
      </c>
    </row>
    <row r="407" spans="1:9" ht="24.75" customHeight="1" x14ac:dyDescent="0.2">
      <c r="A407" s="37">
        <v>2110</v>
      </c>
      <c r="B407" s="38">
        <v>23.47</v>
      </c>
      <c r="C407" s="38">
        <v>3.34</v>
      </c>
      <c r="D407" s="38">
        <v>26.81</v>
      </c>
      <c r="E407" s="39" t="s">
        <v>64</v>
      </c>
      <c r="F407" s="39" t="s">
        <v>62</v>
      </c>
      <c r="G407" s="40">
        <v>2740200</v>
      </c>
      <c r="H407" s="40">
        <v>150711</v>
      </c>
      <c r="I407" s="40">
        <v>2890911</v>
      </c>
    </row>
    <row r="408" spans="1:9" ht="24.75" customHeight="1" x14ac:dyDescent="0.2">
      <c r="A408" s="37">
        <v>2111</v>
      </c>
      <c r="B408" s="38">
        <v>23.47</v>
      </c>
      <c r="C408" s="38">
        <v>3.34</v>
      </c>
      <c r="D408" s="38">
        <v>26.81</v>
      </c>
      <c r="E408" s="39" t="s">
        <v>64</v>
      </c>
      <c r="F408" s="39" t="s">
        <v>62</v>
      </c>
      <c r="G408" s="40">
        <v>2740200</v>
      </c>
      <c r="H408" s="40">
        <v>150711</v>
      </c>
      <c r="I408" s="40">
        <v>2890911</v>
      </c>
    </row>
    <row r="409" spans="1:9" ht="24.75" customHeight="1" x14ac:dyDescent="0.2">
      <c r="A409" s="37">
        <v>2112</v>
      </c>
      <c r="B409" s="38">
        <v>23.84</v>
      </c>
      <c r="C409" s="38">
        <v>3.4</v>
      </c>
      <c r="D409" s="38">
        <v>27.24</v>
      </c>
      <c r="E409" s="39" t="s">
        <v>64</v>
      </c>
      <c r="F409" s="39" t="s">
        <v>62</v>
      </c>
      <c r="G409" s="40">
        <v>2784200</v>
      </c>
      <c r="H409" s="40">
        <v>153131</v>
      </c>
      <c r="I409" s="40">
        <v>2937331</v>
      </c>
    </row>
    <row r="410" spans="1:9" ht="24.75" customHeight="1" x14ac:dyDescent="0.2">
      <c r="A410" s="37">
        <v>2114</v>
      </c>
      <c r="B410" s="38">
        <v>32.520000000000003</v>
      </c>
      <c r="C410" s="38">
        <v>0</v>
      </c>
      <c r="D410" s="38">
        <v>32.520000000000003</v>
      </c>
      <c r="E410" s="39" t="s">
        <v>65</v>
      </c>
      <c r="F410" s="39" t="s">
        <v>66</v>
      </c>
      <c r="G410" s="40">
        <v>3651536</v>
      </c>
      <c r="H410" s="40">
        <v>179317</v>
      </c>
      <c r="I410" s="40">
        <v>3830853</v>
      </c>
    </row>
    <row r="411" spans="1:9" ht="24.75" customHeight="1" x14ac:dyDescent="0.2">
      <c r="A411" s="37">
        <v>2115</v>
      </c>
      <c r="B411" s="38">
        <v>26.81</v>
      </c>
      <c r="C411" s="38">
        <v>0</v>
      </c>
      <c r="D411" s="38">
        <v>26.81</v>
      </c>
      <c r="E411" s="39" t="s">
        <v>61</v>
      </c>
      <c r="F411" s="39" t="s">
        <v>66</v>
      </c>
      <c r="G411" s="40">
        <v>2687900</v>
      </c>
      <c r="H411" s="40">
        <v>147835</v>
      </c>
      <c r="I411" s="40">
        <v>2835735</v>
      </c>
    </row>
    <row r="412" spans="1:9" ht="24.75" customHeight="1" x14ac:dyDescent="0.2">
      <c r="A412" s="37">
        <v>2116</v>
      </c>
      <c r="B412" s="38">
        <v>26.81</v>
      </c>
      <c r="C412" s="38">
        <v>0</v>
      </c>
      <c r="D412" s="38">
        <v>26.81</v>
      </c>
      <c r="E412" s="39" t="s">
        <v>61</v>
      </c>
      <c r="F412" s="39" t="s">
        <v>66</v>
      </c>
      <c r="G412" s="40">
        <v>2687900</v>
      </c>
      <c r="H412" s="40">
        <v>147835</v>
      </c>
      <c r="I412" s="40">
        <v>2835735</v>
      </c>
    </row>
    <row r="413" spans="1:9" ht="24.75" customHeight="1" x14ac:dyDescent="0.2">
      <c r="A413" s="37">
        <v>2117</v>
      </c>
      <c r="B413" s="38">
        <v>23.47</v>
      </c>
      <c r="C413" s="38">
        <v>3.34</v>
      </c>
      <c r="D413" s="38">
        <v>26.81</v>
      </c>
      <c r="E413" s="39" t="s">
        <v>64</v>
      </c>
      <c r="F413" s="39" t="s">
        <v>66</v>
      </c>
      <c r="G413" s="40">
        <v>2687900</v>
      </c>
      <c r="H413" s="40">
        <v>147835</v>
      </c>
      <c r="I413" s="40">
        <v>2835735</v>
      </c>
    </row>
    <row r="414" spans="1:9" ht="24.75" customHeight="1" x14ac:dyDescent="0.2">
      <c r="A414" s="37">
        <v>2118</v>
      </c>
      <c r="B414" s="38">
        <v>23.47</v>
      </c>
      <c r="C414" s="38">
        <v>3.34</v>
      </c>
      <c r="D414" s="38">
        <v>26.81</v>
      </c>
      <c r="E414" s="39" t="s">
        <v>64</v>
      </c>
      <c r="F414" s="39" t="s">
        <v>66</v>
      </c>
      <c r="G414" s="40">
        <v>2687900</v>
      </c>
      <c r="H414" s="40">
        <v>147835</v>
      </c>
      <c r="I414" s="40">
        <v>2835735</v>
      </c>
    </row>
    <row r="415" spans="1:9" ht="24.75" customHeight="1" x14ac:dyDescent="0.2">
      <c r="A415" s="37">
        <v>2119</v>
      </c>
      <c r="B415" s="38">
        <v>23.47</v>
      </c>
      <c r="C415" s="38">
        <v>3.34</v>
      </c>
      <c r="D415" s="38">
        <v>26.81</v>
      </c>
      <c r="E415" s="39" t="s">
        <v>64</v>
      </c>
      <c r="F415" s="39" t="s">
        <v>66</v>
      </c>
      <c r="G415" s="40">
        <v>2687900</v>
      </c>
      <c r="H415" s="40">
        <v>147835</v>
      </c>
      <c r="I415" s="40">
        <v>2835735</v>
      </c>
    </row>
    <row r="416" spans="1:9" ht="24.75" customHeight="1" x14ac:dyDescent="0.2">
      <c r="A416" s="37">
        <v>2120</v>
      </c>
      <c r="B416" s="38">
        <v>23.47</v>
      </c>
      <c r="C416" s="38">
        <v>3.34</v>
      </c>
      <c r="D416" s="38">
        <v>26.81</v>
      </c>
      <c r="E416" s="39" t="s">
        <v>64</v>
      </c>
      <c r="F416" s="39" t="s">
        <v>66</v>
      </c>
      <c r="G416" s="40">
        <v>2687900</v>
      </c>
      <c r="H416" s="40">
        <v>147835</v>
      </c>
      <c r="I416" s="40">
        <v>2835735</v>
      </c>
    </row>
    <row r="417" spans="1:9" ht="24.75" customHeight="1" x14ac:dyDescent="0.2">
      <c r="A417" s="37">
        <v>2121</v>
      </c>
      <c r="B417" s="38">
        <v>23.47</v>
      </c>
      <c r="C417" s="38">
        <v>3.34</v>
      </c>
      <c r="D417" s="38">
        <v>26.81</v>
      </c>
      <c r="E417" s="39" t="s">
        <v>64</v>
      </c>
      <c r="F417" s="39" t="s">
        <v>66</v>
      </c>
      <c r="G417" s="40">
        <v>2687900</v>
      </c>
      <c r="H417" s="40">
        <v>147835</v>
      </c>
      <c r="I417" s="40">
        <v>2835735</v>
      </c>
    </row>
    <row r="418" spans="1:9" ht="24.75" customHeight="1" x14ac:dyDescent="0.2">
      <c r="A418" s="37">
        <v>2122</v>
      </c>
      <c r="B418" s="38">
        <v>23.47</v>
      </c>
      <c r="C418" s="38">
        <v>3.34</v>
      </c>
      <c r="D418" s="38">
        <v>26.81</v>
      </c>
      <c r="E418" s="39" t="s">
        <v>64</v>
      </c>
      <c r="F418" s="39" t="s">
        <v>66</v>
      </c>
      <c r="G418" s="40">
        <v>2687900</v>
      </c>
      <c r="H418" s="40">
        <v>147835</v>
      </c>
      <c r="I418" s="40">
        <v>2835735</v>
      </c>
    </row>
    <row r="419" spans="1:9" ht="24.75" customHeight="1" x14ac:dyDescent="0.2">
      <c r="A419" s="37">
        <v>2123</v>
      </c>
      <c r="B419" s="38">
        <v>23.47</v>
      </c>
      <c r="C419" s="38">
        <v>3.34</v>
      </c>
      <c r="D419" s="38">
        <v>26.81</v>
      </c>
      <c r="E419" s="39" t="s">
        <v>64</v>
      </c>
      <c r="F419" s="39" t="s">
        <v>66</v>
      </c>
      <c r="G419" s="40">
        <v>2687900</v>
      </c>
      <c r="H419" s="40">
        <v>147835</v>
      </c>
      <c r="I419" s="40">
        <v>2835735</v>
      </c>
    </row>
    <row r="420" spans="1:9" ht="24.75" customHeight="1" x14ac:dyDescent="0.2">
      <c r="A420" s="37">
        <v>2124</v>
      </c>
      <c r="B420" s="38">
        <v>23.47</v>
      </c>
      <c r="C420" s="38">
        <v>3.34</v>
      </c>
      <c r="D420" s="38">
        <v>26.81</v>
      </c>
      <c r="E420" s="39" t="s">
        <v>64</v>
      </c>
      <c r="F420" s="39" t="s">
        <v>66</v>
      </c>
      <c r="G420" s="40">
        <v>2687900</v>
      </c>
      <c r="H420" s="40">
        <v>147835</v>
      </c>
      <c r="I420" s="40">
        <v>2835735</v>
      </c>
    </row>
    <row r="421" spans="1:9" ht="24.75" customHeight="1" x14ac:dyDescent="0.2">
      <c r="A421" s="37">
        <v>2125</v>
      </c>
      <c r="B421" s="38">
        <v>23.47</v>
      </c>
      <c r="C421" s="38">
        <v>3.34</v>
      </c>
      <c r="D421" s="38">
        <v>26.81</v>
      </c>
      <c r="E421" s="39" t="s">
        <v>64</v>
      </c>
      <c r="F421" s="39" t="s">
        <v>66</v>
      </c>
      <c r="G421" s="40">
        <v>2687900</v>
      </c>
      <c r="H421" s="40">
        <v>147835</v>
      </c>
      <c r="I421" s="40">
        <v>2835735</v>
      </c>
    </row>
    <row r="422" spans="1:9" ht="24.75" customHeight="1" x14ac:dyDescent="0.2">
      <c r="A422" s="37">
        <v>2126</v>
      </c>
      <c r="B422" s="38">
        <v>23.47</v>
      </c>
      <c r="C422" s="38">
        <v>3.34</v>
      </c>
      <c r="D422" s="38">
        <v>26.81</v>
      </c>
      <c r="E422" s="39" t="s">
        <v>64</v>
      </c>
      <c r="F422" s="39" t="s">
        <v>66</v>
      </c>
      <c r="G422" s="40">
        <v>2687900</v>
      </c>
      <c r="H422" s="40">
        <v>147835</v>
      </c>
      <c r="I422" s="40">
        <v>2835735</v>
      </c>
    </row>
    <row r="423" spans="1:9" ht="24.75" customHeight="1" x14ac:dyDescent="0.2">
      <c r="A423" s="37">
        <v>2127</v>
      </c>
      <c r="B423" s="38">
        <v>23.47</v>
      </c>
      <c r="C423" s="38">
        <v>3.34</v>
      </c>
      <c r="D423" s="38">
        <v>26.81</v>
      </c>
      <c r="E423" s="39" t="s">
        <v>64</v>
      </c>
      <c r="F423" s="39" t="s">
        <v>66</v>
      </c>
      <c r="G423" s="40">
        <v>2687900</v>
      </c>
      <c r="H423" s="40">
        <v>147835</v>
      </c>
      <c r="I423" s="40">
        <v>2835735</v>
      </c>
    </row>
    <row r="424" spans="1:9" ht="24.75" customHeight="1" x14ac:dyDescent="0.2">
      <c r="A424" s="37">
        <v>2128</v>
      </c>
      <c r="B424" s="38">
        <v>23.47</v>
      </c>
      <c r="C424" s="38">
        <v>3.34</v>
      </c>
      <c r="D424" s="38">
        <v>26.81</v>
      </c>
      <c r="E424" s="39" t="s">
        <v>64</v>
      </c>
      <c r="F424" s="39" t="s">
        <v>66</v>
      </c>
      <c r="G424" s="40">
        <v>2687900</v>
      </c>
      <c r="H424" s="40">
        <v>147835</v>
      </c>
      <c r="I424" s="40">
        <v>2835735</v>
      </c>
    </row>
    <row r="425" spans="1:9" ht="24.75" customHeight="1" x14ac:dyDescent="0.2">
      <c r="A425" s="37">
        <v>2129</v>
      </c>
      <c r="B425" s="38">
        <v>28.87</v>
      </c>
      <c r="C425" s="38">
        <v>3.4</v>
      </c>
      <c r="D425" s="38">
        <v>32.270000000000003</v>
      </c>
      <c r="E425" s="39" t="s">
        <v>67</v>
      </c>
      <c r="F425" s="39" t="s">
        <v>66</v>
      </c>
      <c r="G425" s="40">
        <v>3623536</v>
      </c>
      <c r="H425" s="40">
        <v>177942</v>
      </c>
      <c r="I425" s="40">
        <v>3801478</v>
      </c>
    </row>
    <row r="426" spans="1:9" ht="24.75" customHeight="1" x14ac:dyDescent="0.2">
      <c r="A426" s="37">
        <v>2130</v>
      </c>
      <c r="B426" s="38">
        <v>23.84</v>
      </c>
      <c r="C426" s="38">
        <v>0</v>
      </c>
      <c r="D426" s="38">
        <v>23.84</v>
      </c>
      <c r="E426" s="39" t="s">
        <v>61</v>
      </c>
      <c r="F426" s="39" t="s">
        <v>66</v>
      </c>
      <c r="G426" s="40">
        <v>2390100</v>
      </c>
      <c r="H426" s="40">
        <v>131456</v>
      </c>
      <c r="I426" s="40">
        <v>2521556</v>
      </c>
    </row>
    <row r="427" spans="1:9" ht="24.75" customHeight="1" x14ac:dyDescent="0.2">
      <c r="A427" s="37">
        <v>2131</v>
      </c>
      <c r="B427" s="38">
        <v>23.47</v>
      </c>
      <c r="C427" s="38">
        <v>3.38</v>
      </c>
      <c r="D427" s="38">
        <v>26.85</v>
      </c>
      <c r="E427" s="39" t="s">
        <v>64</v>
      </c>
      <c r="F427" s="39" t="s">
        <v>66</v>
      </c>
      <c r="G427" s="40">
        <v>2691900</v>
      </c>
      <c r="H427" s="40">
        <v>148055</v>
      </c>
      <c r="I427" s="40">
        <v>2839955</v>
      </c>
    </row>
    <row r="428" spans="1:9" ht="24.75" customHeight="1" x14ac:dyDescent="0.2">
      <c r="A428" s="37">
        <v>2132</v>
      </c>
      <c r="B428" s="38">
        <v>23.47</v>
      </c>
      <c r="C428" s="38">
        <v>3.34</v>
      </c>
      <c r="D428" s="38">
        <v>26.81</v>
      </c>
      <c r="E428" s="39" t="s">
        <v>64</v>
      </c>
      <c r="F428" s="39" t="s">
        <v>66</v>
      </c>
      <c r="G428" s="40">
        <v>2687900</v>
      </c>
      <c r="H428" s="40">
        <v>147835</v>
      </c>
      <c r="I428" s="40">
        <v>2835735</v>
      </c>
    </row>
    <row r="429" spans="1:9" ht="24.75" customHeight="1" x14ac:dyDescent="0.2">
      <c r="A429" s="37">
        <v>2133</v>
      </c>
      <c r="B429" s="38">
        <v>23.47</v>
      </c>
      <c r="C429" s="38">
        <v>3.34</v>
      </c>
      <c r="D429" s="38">
        <v>26.81</v>
      </c>
      <c r="E429" s="39" t="s">
        <v>64</v>
      </c>
      <c r="F429" s="39" t="s">
        <v>66</v>
      </c>
      <c r="G429" s="40">
        <v>2687900</v>
      </c>
      <c r="H429" s="40">
        <v>147835</v>
      </c>
      <c r="I429" s="40">
        <v>2835735</v>
      </c>
    </row>
    <row r="430" spans="1:9" ht="24.75" customHeight="1" x14ac:dyDescent="0.2">
      <c r="A430" s="37">
        <v>2134</v>
      </c>
      <c r="B430" s="38">
        <v>23.47</v>
      </c>
      <c r="C430" s="38">
        <v>3.34</v>
      </c>
      <c r="D430" s="38">
        <v>26.81</v>
      </c>
      <c r="E430" s="39" t="s">
        <v>64</v>
      </c>
      <c r="F430" s="39" t="s">
        <v>66</v>
      </c>
      <c r="G430" s="40">
        <v>2687900</v>
      </c>
      <c r="H430" s="40">
        <v>147835</v>
      </c>
      <c r="I430" s="40">
        <v>2835735</v>
      </c>
    </row>
    <row r="431" spans="1:9" ht="24.75" customHeight="1" x14ac:dyDescent="0.2">
      <c r="A431" s="37">
        <v>2135</v>
      </c>
      <c r="B431" s="38">
        <v>23.47</v>
      </c>
      <c r="C431" s="38">
        <v>3.34</v>
      </c>
      <c r="D431" s="38">
        <v>26.81</v>
      </c>
      <c r="E431" s="39" t="s">
        <v>64</v>
      </c>
      <c r="F431" s="39" t="s">
        <v>66</v>
      </c>
      <c r="G431" s="40">
        <v>2687900</v>
      </c>
      <c r="H431" s="40">
        <v>147835</v>
      </c>
      <c r="I431" s="40">
        <v>2835735</v>
      </c>
    </row>
    <row r="432" spans="1:9" ht="24.75" customHeight="1" x14ac:dyDescent="0.2">
      <c r="A432" s="37">
        <v>2136</v>
      </c>
      <c r="B432" s="38">
        <v>23.47</v>
      </c>
      <c r="C432" s="38">
        <v>3.34</v>
      </c>
      <c r="D432" s="38">
        <v>26.81</v>
      </c>
      <c r="E432" s="39" t="s">
        <v>64</v>
      </c>
      <c r="F432" s="39" t="s">
        <v>66</v>
      </c>
      <c r="G432" s="40">
        <v>2687900</v>
      </c>
      <c r="H432" s="40">
        <v>147835</v>
      </c>
      <c r="I432" s="40">
        <v>2835735</v>
      </c>
    </row>
    <row r="433" spans="1:9" ht="24.75" customHeight="1" x14ac:dyDescent="0.2">
      <c r="A433" s="37">
        <v>2137</v>
      </c>
      <c r="B433" s="38">
        <v>23.84</v>
      </c>
      <c r="C433" s="38">
        <v>3.31</v>
      </c>
      <c r="D433" s="38">
        <v>27.15</v>
      </c>
      <c r="E433" s="39" t="s">
        <v>64</v>
      </c>
      <c r="F433" s="39" t="s">
        <v>66</v>
      </c>
      <c r="G433" s="40">
        <v>2722000</v>
      </c>
      <c r="H433" s="40">
        <v>149710</v>
      </c>
      <c r="I433" s="40">
        <v>2871710</v>
      </c>
    </row>
    <row r="434" spans="1:9" ht="24.75" customHeight="1" x14ac:dyDescent="0.2">
      <c r="A434" s="37">
        <v>2143</v>
      </c>
      <c r="B434" s="38">
        <v>24.96</v>
      </c>
      <c r="C434" s="38">
        <v>3.4</v>
      </c>
      <c r="D434" s="38">
        <v>28.36</v>
      </c>
      <c r="E434" s="39" t="s">
        <v>64</v>
      </c>
      <c r="F434" s="39" t="s">
        <v>62</v>
      </c>
      <c r="G434" s="40">
        <v>2898600</v>
      </c>
      <c r="H434" s="40">
        <v>159423</v>
      </c>
      <c r="I434" s="40">
        <v>3058023</v>
      </c>
    </row>
    <row r="435" spans="1:9" ht="24.75" customHeight="1" x14ac:dyDescent="0.2">
      <c r="A435" s="37">
        <v>2145</v>
      </c>
      <c r="B435" s="38">
        <v>23.47</v>
      </c>
      <c r="C435" s="38">
        <v>3.34</v>
      </c>
      <c r="D435" s="38">
        <v>26.81</v>
      </c>
      <c r="E435" s="39" t="s">
        <v>64</v>
      </c>
      <c r="F435" s="39" t="s">
        <v>62</v>
      </c>
      <c r="G435" s="40">
        <v>2740200</v>
      </c>
      <c r="H435" s="40">
        <v>150711</v>
      </c>
      <c r="I435" s="40">
        <v>2890911</v>
      </c>
    </row>
    <row r="436" spans="1:9" ht="24.75" customHeight="1" x14ac:dyDescent="0.2">
      <c r="A436" s="37">
        <v>2146</v>
      </c>
      <c r="B436" s="38">
        <v>23.47</v>
      </c>
      <c r="C436" s="38">
        <v>3.34</v>
      </c>
      <c r="D436" s="38">
        <v>26.81</v>
      </c>
      <c r="E436" s="39" t="s">
        <v>64</v>
      </c>
      <c r="F436" s="39" t="s">
        <v>62</v>
      </c>
      <c r="G436" s="40">
        <v>2740200</v>
      </c>
      <c r="H436" s="40">
        <v>150711</v>
      </c>
      <c r="I436" s="40">
        <v>2890911</v>
      </c>
    </row>
    <row r="437" spans="1:9" ht="24.75" customHeight="1" x14ac:dyDescent="0.2">
      <c r="A437" s="37">
        <v>2147</v>
      </c>
      <c r="B437" s="38">
        <v>23.47</v>
      </c>
      <c r="C437" s="38">
        <v>3.34</v>
      </c>
      <c r="D437" s="38">
        <v>26.81</v>
      </c>
      <c r="E437" s="39" t="s">
        <v>64</v>
      </c>
      <c r="F437" s="39" t="s">
        <v>62</v>
      </c>
      <c r="G437" s="40">
        <v>2740200</v>
      </c>
      <c r="H437" s="40">
        <v>150711</v>
      </c>
      <c r="I437" s="40">
        <v>2890911</v>
      </c>
    </row>
    <row r="438" spans="1:9" ht="24.75" customHeight="1" x14ac:dyDescent="0.2">
      <c r="A438" s="37">
        <v>2148</v>
      </c>
      <c r="B438" s="38">
        <v>23.47</v>
      </c>
      <c r="C438" s="38">
        <v>3.34</v>
      </c>
      <c r="D438" s="38">
        <v>26.81</v>
      </c>
      <c r="E438" s="39" t="s">
        <v>64</v>
      </c>
      <c r="F438" s="39" t="s">
        <v>62</v>
      </c>
      <c r="G438" s="40">
        <v>2740200</v>
      </c>
      <c r="H438" s="40">
        <v>150711</v>
      </c>
      <c r="I438" s="40">
        <v>2890911</v>
      </c>
    </row>
    <row r="439" spans="1:9" ht="24.75" customHeight="1" x14ac:dyDescent="0.2">
      <c r="A439" s="37">
        <v>2149</v>
      </c>
      <c r="B439" s="38">
        <v>23.47</v>
      </c>
      <c r="C439" s="38">
        <v>3.34</v>
      </c>
      <c r="D439" s="38">
        <v>26.81</v>
      </c>
      <c r="E439" s="39" t="s">
        <v>64</v>
      </c>
      <c r="F439" s="39" t="s">
        <v>62</v>
      </c>
      <c r="G439" s="40">
        <v>2740200</v>
      </c>
      <c r="H439" s="40">
        <v>150711</v>
      </c>
      <c r="I439" s="40">
        <v>2890911</v>
      </c>
    </row>
    <row r="440" spans="1:9" ht="24.75" customHeight="1" x14ac:dyDescent="0.2">
      <c r="A440" s="37">
        <v>2150</v>
      </c>
      <c r="B440" s="38">
        <v>23.47</v>
      </c>
      <c r="C440" s="38">
        <v>3.34</v>
      </c>
      <c r="D440" s="38">
        <v>26.81</v>
      </c>
      <c r="E440" s="39" t="s">
        <v>64</v>
      </c>
      <c r="F440" s="39" t="s">
        <v>62</v>
      </c>
      <c r="G440" s="40">
        <v>2740200</v>
      </c>
      <c r="H440" s="40">
        <v>150711</v>
      </c>
      <c r="I440" s="40">
        <v>2890911</v>
      </c>
    </row>
    <row r="441" spans="1:9" ht="24.75" customHeight="1" x14ac:dyDescent="0.2">
      <c r="A441" s="37">
        <v>2151</v>
      </c>
      <c r="B441" s="38">
        <v>23.47</v>
      </c>
      <c r="C441" s="38">
        <v>3.34</v>
      </c>
      <c r="D441" s="38">
        <v>26.81</v>
      </c>
      <c r="E441" s="39" t="s">
        <v>64</v>
      </c>
      <c r="F441" s="39" t="s">
        <v>62</v>
      </c>
      <c r="G441" s="40">
        <v>2740200</v>
      </c>
      <c r="H441" s="40">
        <v>150711</v>
      </c>
      <c r="I441" s="40">
        <v>2890911</v>
      </c>
    </row>
    <row r="442" spans="1:9" ht="24.75" customHeight="1" x14ac:dyDescent="0.2">
      <c r="A442" s="37">
        <v>2152</v>
      </c>
      <c r="B442" s="38">
        <v>39.950000000000003</v>
      </c>
      <c r="C442" s="38">
        <v>6.77</v>
      </c>
      <c r="D442" s="38">
        <v>46.72</v>
      </c>
      <c r="E442" s="39" t="s">
        <v>68</v>
      </c>
      <c r="F442" s="39" t="s">
        <v>62</v>
      </c>
      <c r="G442" s="40">
        <v>5348224</v>
      </c>
      <c r="H442" s="40">
        <v>262636</v>
      </c>
      <c r="I442" s="40">
        <v>5610860</v>
      </c>
    </row>
    <row r="443" spans="1:9" ht="24.75" customHeight="1" x14ac:dyDescent="0.2">
      <c r="A443" s="37">
        <v>2201</v>
      </c>
      <c r="B443" s="38">
        <v>23.84</v>
      </c>
      <c r="C443" s="38">
        <v>0</v>
      </c>
      <c r="D443" s="38">
        <v>23.84</v>
      </c>
      <c r="E443" s="39" t="s">
        <v>61</v>
      </c>
      <c r="F443" s="39" t="s">
        <v>62</v>
      </c>
      <c r="G443" s="40">
        <v>2445400</v>
      </c>
      <c r="H443" s="40">
        <v>134497</v>
      </c>
      <c r="I443" s="40">
        <v>2579897</v>
      </c>
    </row>
    <row r="444" spans="1:9" ht="24.75" customHeight="1" x14ac:dyDescent="0.2">
      <c r="A444" s="37">
        <v>2202</v>
      </c>
      <c r="B444" s="38">
        <v>39.51</v>
      </c>
      <c r="C444" s="38">
        <v>3.31</v>
      </c>
      <c r="D444" s="38">
        <v>42.82</v>
      </c>
      <c r="E444" s="39" t="s">
        <v>63</v>
      </c>
      <c r="F444" s="39" t="s">
        <v>62</v>
      </c>
      <c r="G444" s="40">
        <v>4919376</v>
      </c>
      <c r="H444" s="40">
        <v>241577</v>
      </c>
      <c r="I444" s="40">
        <v>5160953</v>
      </c>
    </row>
    <row r="445" spans="1:9" ht="24.75" customHeight="1" x14ac:dyDescent="0.2">
      <c r="A445" s="37">
        <v>2203</v>
      </c>
      <c r="B445" s="38">
        <v>23.65</v>
      </c>
      <c r="C445" s="38">
        <v>3.34</v>
      </c>
      <c r="D445" s="38">
        <v>26.99</v>
      </c>
      <c r="E445" s="39" t="s">
        <v>64</v>
      </c>
      <c r="F445" s="39" t="s">
        <v>62</v>
      </c>
      <c r="G445" s="40">
        <v>2768500</v>
      </c>
      <c r="H445" s="40">
        <v>152268</v>
      </c>
      <c r="I445" s="40">
        <v>2920768</v>
      </c>
    </row>
    <row r="446" spans="1:9" ht="24.75" customHeight="1" x14ac:dyDescent="0.2">
      <c r="A446" s="37">
        <v>2205</v>
      </c>
      <c r="B446" s="38">
        <v>23.47</v>
      </c>
      <c r="C446" s="38">
        <v>3.34</v>
      </c>
      <c r="D446" s="38">
        <v>26.81</v>
      </c>
      <c r="E446" s="39" t="s">
        <v>64</v>
      </c>
      <c r="F446" s="39" t="s">
        <v>62</v>
      </c>
      <c r="G446" s="40">
        <v>2750100</v>
      </c>
      <c r="H446" s="40">
        <v>151256</v>
      </c>
      <c r="I446" s="40">
        <v>2901356</v>
      </c>
    </row>
    <row r="447" spans="1:9" ht="24.75" customHeight="1" x14ac:dyDescent="0.2">
      <c r="A447" s="37">
        <v>2206</v>
      </c>
      <c r="B447" s="38">
        <v>23.47</v>
      </c>
      <c r="C447" s="38">
        <v>3.34</v>
      </c>
      <c r="D447" s="38">
        <v>26.81</v>
      </c>
      <c r="E447" s="39" t="s">
        <v>64</v>
      </c>
      <c r="F447" s="39" t="s">
        <v>62</v>
      </c>
      <c r="G447" s="40">
        <v>2750100</v>
      </c>
      <c r="H447" s="40">
        <v>151256</v>
      </c>
      <c r="I447" s="40">
        <v>2901356</v>
      </c>
    </row>
    <row r="448" spans="1:9" ht="24.75" customHeight="1" x14ac:dyDescent="0.2">
      <c r="A448" s="37">
        <v>2207</v>
      </c>
      <c r="B448" s="38">
        <v>23.47</v>
      </c>
      <c r="C448" s="38">
        <v>3.34</v>
      </c>
      <c r="D448" s="38">
        <v>26.81</v>
      </c>
      <c r="E448" s="39" t="s">
        <v>64</v>
      </c>
      <c r="F448" s="39" t="s">
        <v>62</v>
      </c>
      <c r="G448" s="40">
        <v>2750100</v>
      </c>
      <c r="H448" s="40">
        <v>151256</v>
      </c>
      <c r="I448" s="40">
        <v>2901356</v>
      </c>
    </row>
    <row r="449" spans="1:9" ht="24.75" customHeight="1" x14ac:dyDescent="0.2">
      <c r="A449" s="37">
        <v>2208</v>
      </c>
      <c r="B449" s="38">
        <v>23.47</v>
      </c>
      <c r="C449" s="38">
        <v>3.34</v>
      </c>
      <c r="D449" s="38">
        <v>26.81</v>
      </c>
      <c r="E449" s="39" t="s">
        <v>64</v>
      </c>
      <c r="F449" s="39" t="s">
        <v>62</v>
      </c>
      <c r="G449" s="40">
        <v>2750100</v>
      </c>
      <c r="H449" s="40">
        <v>151256</v>
      </c>
      <c r="I449" s="40">
        <v>2901356</v>
      </c>
    </row>
    <row r="450" spans="1:9" ht="24.75" customHeight="1" x14ac:dyDescent="0.2">
      <c r="A450" s="37">
        <v>2209</v>
      </c>
      <c r="B450" s="38">
        <v>23.47</v>
      </c>
      <c r="C450" s="38">
        <v>3.34</v>
      </c>
      <c r="D450" s="38">
        <v>26.81</v>
      </c>
      <c r="E450" s="39" t="s">
        <v>64</v>
      </c>
      <c r="F450" s="39" t="s">
        <v>62</v>
      </c>
      <c r="G450" s="40">
        <v>2750100</v>
      </c>
      <c r="H450" s="40">
        <v>151256</v>
      </c>
      <c r="I450" s="40">
        <v>2901356</v>
      </c>
    </row>
    <row r="451" spans="1:9" ht="24.75" customHeight="1" x14ac:dyDescent="0.2">
      <c r="A451" s="37">
        <v>2210</v>
      </c>
      <c r="B451" s="38">
        <v>23.47</v>
      </c>
      <c r="C451" s="38">
        <v>3.34</v>
      </c>
      <c r="D451" s="38">
        <v>26.81</v>
      </c>
      <c r="E451" s="39" t="s">
        <v>64</v>
      </c>
      <c r="F451" s="39" t="s">
        <v>62</v>
      </c>
      <c r="G451" s="40">
        <v>2750100</v>
      </c>
      <c r="H451" s="40">
        <v>151256</v>
      </c>
      <c r="I451" s="40">
        <v>2901356</v>
      </c>
    </row>
    <row r="452" spans="1:9" ht="24.75" customHeight="1" x14ac:dyDescent="0.2">
      <c r="A452" s="37">
        <v>2211</v>
      </c>
      <c r="B452" s="38">
        <v>23.47</v>
      </c>
      <c r="C452" s="38">
        <v>3.34</v>
      </c>
      <c r="D452" s="38">
        <v>26.81</v>
      </c>
      <c r="E452" s="39" t="s">
        <v>64</v>
      </c>
      <c r="F452" s="39" t="s">
        <v>62</v>
      </c>
      <c r="G452" s="40">
        <v>2750100</v>
      </c>
      <c r="H452" s="40">
        <v>151256</v>
      </c>
      <c r="I452" s="40">
        <v>2901356</v>
      </c>
    </row>
    <row r="453" spans="1:9" ht="24.75" customHeight="1" x14ac:dyDescent="0.2">
      <c r="A453" s="37">
        <v>2212</v>
      </c>
      <c r="B453" s="38">
        <v>23.84</v>
      </c>
      <c r="C453" s="38">
        <v>3.4</v>
      </c>
      <c r="D453" s="38">
        <v>27.24</v>
      </c>
      <c r="E453" s="39" t="s">
        <v>64</v>
      </c>
      <c r="F453" s="39" t="s">
        <v>62</v>
      </c>
      <c r="G453" s="40">
        <v>2794200</v>
      </c>
      <c r="H453" s="40">
        <v>153681</v>
      </c>
      <c r="I453" s="40">
        <v>2947881</v>
      </c>
    </row>
    <row r="454" spans="1:9" ht="24.75" customHeight="1" x14ac:dyDescent="0.2">
      <c r="A454" s="37">
        <v>2214</v>
      </c>
      <c r="B454" s="38">
        <v>32.520000000000003</v>
      </c>
      <c r="C454" s="38">
        <v>0</v>
      </c>
      <c r="D454" s="38">
        <v>32.520000000000003</v>
      </c>
      <c r="E454" s="39" t="s">
        <v>65</v>
      </c>
      <c r="F454" s="39" t="s">
        <v>66</v>
      </c>
      <c r="G454" s="40">
        <v>3657024</v>
      </c>
      <c r="H454" s="40">
        <v>179586</v>
      </c>
      <c r="I454" s="40">
        <v>3836610</v>
      </c>
    </row>
    <row r="455" spans="1:9" ht="24.75" customHeight="1" x14ac:dyDescent="0.2">
      <c r="A455" s="37">
        <v>2215</v>
      </c>
      <c r="B455" s="38">
        <v>26.81</v>
      </c>
      <c r="C455" s="38">
        <v>0</v>
      </c>
      <c r="D455" s="38">
        <v>26.81</v>
      </c>
      <c r="E455" s="39" t="s">
        <v>61</v>
      </c>
      <c r="F455" s="39" t="s">
        <v>66</v>
      </c>
      <c r="G455" s="40">
        <v>2691900</v>
      </c>
      <c r="H455" s="40">
        <v>148055</v>
      </c>
      <c r="I455" s="40">
        <v>2839955</v>
      </c>
    </row>
    <row r="456" spans="1:9" ht="24.75" customHeight="1" x14ac:dyDescent="0.2">
      <c r="A456" s="37">
        <v>2216</v>
      </c>
      <c r="B456" s="38">
        <v>26.81</v>
      </c>
      <c r="C456" s="38">
        <v>0</v>
      </c>
      <c r="D456" s="38">
        <v>26.81</v>
      </c>
      <c r="E456" s="39" t="s">
        <v>61</v>
      </c>
      <c r="F456" s="39" t="s">
        <v>66</v>
      </c>
      <c r="G456" s="40">
        <v>2691900</v>
      </c>
      <c r="H456" s="40">
        <v>148055</v>
      </c>
      <c r="I456" s="40">
        <v>2839955</v>
      </c>
    </row>
    <row r="457" spans="1:9" ht="24.75" customHeight="1" x14ac:dyDescent="0.2">
      <c r="A457" s="37">
        <v>2217</v>
      </c>
      <c r="B457" s="38">
        <v>23.47</v>
      </c>
      <c r="C457" s="38">
        <v>3.34</v>
      </c>
      <c r="D457" s="38">
        <v>26.81</v>
      </c>
      <c r="E457" s="39" t="s">
        <v>64</v>
      </c>
      <c r="F457" s="39" t="s">
        <v>66</v>
      </c>
      <c r="G457" s="40">
        <v>2691900</v>
      </c>
      <c r="H457" s="40">
        <v>148055</v>
      </c>
      <c r="I457" s="40">
        <v>2839955</v>
      </c>
    </row>
    <row r="458" spans="1:9" ht="24.75" customHeight="1" x14ac:dyDescent="0.2">
      <c r="A458" s="37">
        <v>2218</v>
      </c>
      <c r="B458" s="38">
        <v>23.47</v>
      </c>
      <c r="C458" s="38">
        <v>3.34</v>
      </c>
      <c r="D458" s="38">
        <v>26.81</v>
      </c>
      <c r="E458" s="39" t="s">
        <v>64</v>
      </c>
      <c r="F458" s="39" t="s">
        <v>66</v>
      </c>
      <c r="G458" s="40">
        <v>2691900</v>
      </c>
      <c r="H458" s="40">
        <v>148055</v>
      </c>
      <c r="I458" s="40">
        <v>2839955</v>
      </c>
    </row>
    <row r="459" spans="1:9" ht="24.75" customHeight="1" x14ac:dyDescent="0.2">
      <c r="A459" s="37">
        <v>2219</v>
      </c>
      <c r="B459" s="38">
        <v>23.47</v>
      </c>
      <c r="C459" s="38">
        <v>3.34</v>
      </c>
      <c r="D459" s="38">
        <v>26.81</v>
      </c>
      <c r="E459" s="39" t="s">
        <v>64</v>
      </c>
      <c r="F459" s="39" t="s">
        <v>66</v>
      </c>
      <c r="G459" s="40">
        <v>2691900</v>
      </c>
      <c r="H459" s="40">
        <v>148055</v>
      </c>
      <c r="I459" s="40">
        <v>2839955</v>
      </c>
    </row>
    <row r="460" spans="1:9" ht="24.75" customHeight="1" x14ac:dyDescent="0.2">
      <c r="A460" s="37">
        <v>2220</v>
      </c>
      <c r="B460" s="38">
        <v>23.47</v>
      </c>
      <c r="C460" s="38">
        <v>3.34</v>
      </c>
      <c r="D460" s="38">
        <v>26.81</v>
      </c>
      <c r="E460" s="39" t="s">
        <v>64</v>
      </c>
      <c r="F460" s="39" t="s">
        <v>66</v>
      </c>
      <c r="G460" s="40">
        <v>2691900</v>
      </c>
      <c r="H460" s="40">
        <v>148055</v>
      </c>
      <c r="I460" s="40">
        <v>2839955</v>
      </c>
    </row>
    <row r="461" spans="1:9" ht="24.75" customHeight="1" x14ac:dyDescent="0.2">
      <c r="A461" s="37">
        <v>2221</v>
      </c>
      <c r="B461" s="38">
        <v>23.47</v>
      </c>
      <c r="C461" s="38">
        <v>3.34</v>
      </c>
      <c r="D461" s="38">
        <v>26.81</v>
      </c>
      <c r="E461" s="39" t="s">
        <v>64</v>
      </c>
      <c r="F461" s="39" t="s">
        <v>66</v>
      </c>
      <c r="G461" s="40">
        <v>2691900</v>
      </c>
      <c r="H461" s="40">
        <v>148055</v>
      </c>
      <c r="I461" s="40">
        <v>2839955</v>
      </c>
    </row>
    <row r="462" spans="1:9" ht="24.75" customHeight="1" x14ac:dyDescent="0.2">
      <c r="A462" s="37">
        <v>2222</v>
      </c>
      <c r="B462" s="38">
        <v>23.47</v>
      </c>
      <c r="C462" s="38">
        <v>3.34</v>
      </c>
      <c r="D462" s="38">
        <v>26.81</v>
      </c>
      <c r="E462" s="39" t="s">
        <v>64</v>
      </c>
      <c r="F462" s="39" t="s">
        <v>66</v>
      </c>
      <c r="G462" s="40">
        <v>2691900</v>
      </c>
      <c r="H462" s="40">
        <v>148055</v>
      </c>
      <c r="I462" s="40">
        <v>2839955</v>
      </c>
    </row>
    <row r="463" spans="1:9" ht="24.75" customHeight="1" x14ac:dyDescent="0.2">
      <c r="A463" s="37">
        <v>2223</v>
      </c>
      <c r="B463" s="38">
        <v>23.47</v>
      </c>
      <c r="C463" s="38">
        <v>3.34</v>
      </c>
      <c r="D463" s="38">
        <v>26.81</v>
      </c>
      <c r="E463" s="39" t="s">
        <v>64</v>
      </c>
      <c r="F463" s="39" t="s">
        <v>66</v>
      </c>
      <c r="G463" s="40">
        <v>2691900</v>
      </c>
      <c r="H463" s="40">
        <v>148055</v>
      </c>
      <c r="I463" s="40">
        <v>2839955</v>
      </c>
    </row>
    <row r="464" spans="1:9" ht="24.75" customHeight="1" x14ac:dyDescent="0.2">
      <c r="A464" s="37">
        <v>2224</v>
      </c>
      <c r="B464" s="38">
        <v>23.47</v>
      </c>
      <c r="C464" s="38">
        <v>3.34</v>
      </c>
      <c r="D464" s="38">
        <v>26.81</v>
      </c>
      <c r="E464" s="39" t="s">
        <v>64</v>
      </c>
      <c r="F464" s="39" t="s">
        <v>66</v>
      </c>
      <c r="G464" s="40">
        <v>2691900</v>
      </c>
      <c r="H464" s="40">
        <v>148055</v>
      </c>
      <c r="I464" s="40">
        <v>2839955</v>
      </c>
    </row>
    <row r="465" spans="1:9" ht="24.75" customHeight="1" x14ac:dyDescent="0.2">
      <c r="A465" s="37">
        <v>2225</v>
      </c>
      <c r="B465" s="38">
        <v>23.47</v>
      </c>
      <c r="C465" s="38">
        <v>3.34</v>
      </c>
      <c r="D465" s="38">
        <v>26.81</v>
      </c>
      <c r="E465" s="39" t="s">
        <v>64</v>
      </c>
      <c r="F465" s="39" t="s">
        <v>66</v>
      </c>
      <c r="G465" s="40">
        <v>2691900</v>
      </c>
      <c r="H465" s="40">
        <v>148055</v>
      </c>
      <c r="I465" s="40">
        <v>2839955</v>
      </c>
    </row>
    <row r="466" spans="1:9" ht="24.75" customHeight="1" x14ac:dyDescent="0.2">
      <c r="A466" s="37">
        <v>2226</v>
      </c>
      <c r="B466" s="38">
        <v>23.47</v>
      </c>
      <c r="C466" s="38">
        <v>3.34</v>
      </c>
      <c r="D466" s="38">
        <v>26.81</v>
      </c>
      <c r="E466" s="39" t="s">
        <v>64</v>
      </c>
      <c r="F466" s="39" t="s">
        <v>66</v>
      </c>
      <c r="G466" s="40">
        <v>2691900</v>
      </c>
      <c r="H466" s="40">
        <v>148055</v>
      </c>
      <c r="I466" s="40">
        <v>2839955</v>
      </c>
    </row>
    <row r="467" spans="1:9" ht="24.75" customHeight="1" x14ac:dyDescent="0.2">
      <c r="A467" s="37">
        <v>2227</v>
      </c>
      <c r="B467" s="38">
        <v>23.47</v>
      </c>
      <c r="C467" s="38">
        <v>3.34</v>
      </c>
      <c r="D467" s="38">
        <v>26.81</v>
      </c>
      <c r="E467" s="39" t="s">
        <v>64</v>
      </c>
      <c r="F467" s="39" t="s">
        <v>66</v>
      </c>
      <c r="G467" s="40">
        <v>2691900</v>
      </c>
      <c r="H467" s="40">
        <v>148055</v>
      </c>
      <c r="I467" s="40">
        <v>2839955</v>
      </c>
    </row>
    <row r="468" spans="1:9" ht="24.75" customHeight="1" x14ac:dyDescent="0.2">
      <c r="A468" s="37">
        <v>2228</v>
      </c>
      <c r="B468" s="38">
        <v>23.47</v>
      </c>
      <c r="C468" s="38">
        <v>3.34</v>
      </c>
      <c r="D468" s="38">
        <v>26.81</v>
      </c>
      <c r="E468" s="39" t="s">
        <v>64</v>
      </c>
      <c r="F468" s="39" t="s">
        <v>66</v>
      </c>
      <c r="G468" s="40">
        <v>2691900</v>
      </c>
      <c r="H468" s="40">
        <v>148055</v>
      </c>
      <c r="I468" s="40">
        <v>2839955</v>
      </c>
    </row>
    <row r="469" spans="1:9" ht="24.75" customHeight="1" x14ac:dyDescent="0.2">
      <c r="A469" s="37">
        <v>2229</v>
      </c>
      <c r="B469" s="38">
        <v>28.87</v>
      </c>
      <c r="C469" s="38">
        <v>3.4</v>
      </c>
      <c r="D469" s="38">
        <v>32.270000000000003</v>
      </c>
      <c r="E469" s="39" t="s">
        <v>67</v>
      </c>
      <c r="F469" s="39" t="s">
        <v>66</v>
      </c>
      <c r="G469" s="40">
        <v>3628912</v>
      </c>
      <c r="H469" s="40">
        <v>178206</v>
      </c>
      <c r="I469" s="40">
        <v>3807118</v>
      </c>
    </row>
    <row r="470" spans="1:9" ht="24.75" customHeight="1" x14ac:dyDescent="0.2">
      <c r="A470" s="37">
        <v>2230</v>
      </c>
      <c r="B470" s="38">
        <v>23.84</v>
      </c>
      <c r="C470" s="38">
        <v>0</v>
      </c>
      <c r="D470" s="38">
        <v>23.84</v>
      </c>
      <c r="E470" s="39" t="s">
        <v>61</v>
      </c>
      <c r="F470" s="39" t="s">
        <v>66</v>
      </c>
      <c r="G470" s="40">
        <v>2393700</v>
      </c>
      <c r="H470" s="40">
        <v>131654</v>
      </c>
      <c r="I470" s="40">
        <v>2525354</v>
      </c>
    </row>
    <row r="471" spans="1:9" ht="24.75" customHeight="1" x14ac:dyDescent="0.2">
      <c r="A471" s="37">
        <v>2231</v>
      </c>
      <c r="B471" s="38">
        <v>23.47</v>
      </c>
      <c r="C471" s="38">
        <v>3.38</v>
      </c>
      <c r="D471" s="38">
        <v>26.85</v>
      </c>
      <c r="E471" s="39" t="s">
        <v>64</v>
      </c>
      <c r="F471" s="39" t="s">
        <v>66</v>
      </c>
      <c r="G471" s="40">
        <v>2695900</v>
      </c>
      <c r="H471" s="40">
        <v>148275</v>
      </c>
      <c r="I471" s="40">
        <v>2844175</v>
      </c>
    </row>
    <row r="472" spans="1:9" ht="24.75" customHeight="1" x14ac:dyDescent="0.2">
      <c r="A472" s="37">
        <v>2232</v>
      </c>
      <c r="B472" s="38">
        <v>23.47</v>
      </c>
      <c r="C472" s="38">
        <v>3.34</v>
      </c>
      <c r="D472" s="38">
        <v>26.81</v>
      </c>
      <c r="E472" s="39" t="s">
        <v>64</v>
      </c>
      <c r="F472" s="39" t="s">
        <v>66</v>
      </c>
      <c r="G472" s="40">
        <v>2691900</v>
      </c>
      <c r="H472" s="40">
        <v>148055</v>
      </c>
      <c r="I472" s="40">
        <v>2839955</v>
      </c>
    </row>
    <row r="473" spans="1:9" ht="24.75" customHeight="1" x14ac:dyDescent="0.2">
      <c r="A473" s="37">
        <v>2233</v>
      </c>
      <c r="B473" s="38">
        <v>23.47</v>
      </c>
      <c r="C473" s="38">
        <v>3.34</v>
      </c>
      <c r="D473" s="38">
        <v>26.81</v>
      </c>
      <c r="E473" s="39" t="s">
        <v>64</v>
      </c>
      <c r="F473" s="39" t="s">
        <v>66</v>
      </c>
      <c r="G473" s="40">
        <v>2691900</v>
      </c>
      <c r="H473" s="40">
        <v>148055</v>
      </c>
      <c r="I473" s="40">
        <v>2839955</v>
      </c>
    </row>
    <row r="474" spans="1:9" ht="24.75" customHeight="1" x14ac:dyDescent="0.2">
      <c r="A474" s="37">
        <v>2234</v>
      </c>
      <c r="B474" s="38">
        <v>23.47</v>
      </c>
      <c r="C474" s="38">
        <v>3.34</v>
      </c>
      <c r="D474" s="38">
        <v>26.81</v>
      </c>
      <c r="E474" s="39" t="s">
        <v>64</v>
      </c>
      <c r="F474" s="39" t="s">
        <v>66</v>
      </c>
      <c r="G474" s="40">
        <v>2691900</v>
      </c>
      <c r="H474" s="40">
        <v>148055</v>
      </c>
      <c r="I474" s="40">
        <v>2839955</v>
      </c>
    </row>
    <row r="475" spans="1:9" ht="24.75" customHeight="1" x14ac:dyDescent="0.2">
      <c r="A475" s="37">
        <v>2235</v>
      </c>
      <c r="B475" s="38">
        <v>23.47</v>
      </c>
      <c r="C475" s="38">
        <v>3.34</v>
      </c>
      <c r="D475" s="38">
        <v>26.81</v>
      </c>
      <c r="E475" s="39" t="s">
        <v>64</v>
      </c>
      <c r="F475" s="39" t="s">
        <v>66</v>
      </c>
      <c r="G475" s="40">
        <v>2691900</v>
      </c>
      <c r="H475" s="40">
        <v>148055</v>
      </c>
      <c r="I475" s="40">
        <v>2839955</v>
      </c>
    </row>
    <row r="476" spans="1:9" ht="24.75" customHeight="1" x14ac:dyDescent="0.2">
      <c r="A476" s="37">
        <v>2236</v>
      </c>
      <c r="B476" s="38">
        <v>23.47</v>
      </c>
      <c r="C476" s="38">
        <v>3.34</v>
      </c>
      <c r="D476" s="38">
        <v>26.81</v>
      </c>
      <c r="E476" s="39" t="s">
        <v>64</v>
      </c>
      <c r="F476" s="39" t="s">
        <v>66</v>
      </c>
      <c r="G476" s="40">
        <v>2691900</v>
      </c>
      <c r="H476" s="40">
        <v>148055</v>
      </c>
      <c r="I476" s="40">
        <v>2839955</v>
      </c>
    </row>
    <row r="477" spans="1:9" ht="24.75" customHeight="1" x14ac:dyDescent="0.2">
      <c r="A477" s="37">
        <v>2237</v>
      </c>
      <c r="B477" s="38">
        <v>23.84</v>
      </c>
      <c r="C477" s="38">
        <v>3.31</v>
      </c>
      <c r="D477" s="38">
        <v>27.15</v>
      </c>
      <c r="E477" s="39" t="s">
        <v>64</v>
      </c>
      <c r="F477" s="39" t="s">
        <v>66</v>
      </c>
      <c r="G477" s="40">
        <v>2726000</v>
      </c>
      <c r="H477" s="40">
        <v>149930</v>
      </c>
      <c r="I477" s="40">
        <v>2875930</v>
      </c>
    </row>
    <row r="478" spans="1:9" ht="24.75" customHeight="1" x14ac:dyDescent="0.2">
      <c r="A478" s="37">
        <v>2243</v>
      </c>
      <c r="B478" s="38">
        <v>24.96</v>
      </c>
      <c r="C478" s="38">
        <v>3.4</v>
      </c>
      <c r="D478" s="38">
        <v>28.36</v>
      </c>
      <c r="E478" s="39" t="s">
        <v>64</v>
      </c>
      <c r="F478" s="39" t="s">
        <v>62</v>
      </c>
      <c r="G478" s="40">
        <v>2909000</v>
      </c>
      <c r="H478" s="40">
        <v>159995</v>
      </c>
      <c r="I478" s="40">
        <v>3068995</v>
      </c>
    </row>
    <row r="479" spans="1:9" ht="24.75" customHeight="1" x14ac:dyDescent="0.2">
      <c r="A479" s="37">
        <v>2245</v>
      </c>
      <c r="B479" s="38">
        <v>23.47</v>
      </c>
      <c r="C479" s="38">
        <v>3.34</v>
      </c>
      <c r="D479" s="38">
        <v>26.81</v>
      </c>
      <c r="E479" s="39" t="s">
        <v>64</v>
      </c>
      <c r="F479" s="39" t="s">
        <v>62</v>
      </c>
      <c r="G479" s="40">
        <v>2750000</v>
      </c>
      <c r="H479" s="40">
        <v>151250</v>
      </c>
      <c r="I479" s="40">
        <v>2901250</v>
      </c>
    </row>
    <row r="480" spans="1:9" ht="24.75" customHeight="1" x14ac:dyDescent="0.2">
      <c r="A480" s="37">
        <v>2246</v>
      </c>
      <c r="B480" s="38">
        <v>23.47</v>
      </c>
      <c r="C480" s="38">
        <v>3.34</v>
      </c>
      <c r="D480" s="38">
        <v>26.81</v>
      </c>
      <c r="E480" s="39" t="s">
        <v>64</v>
      </c>
      <c r="F480" s="39" t="s">
        <v>62</v>
      </c>
      <c r="G480" s="40">
        <v>2750000</v>
      </c>
      <c r="H480" s="40">
        <v>151250</v>
      </c>
      <c r="I480" s="40">
        <v>2901250</v>
      </c>
    </row>
    <row r="481" spans="1:9" ht="24.75" customHeight="1" x14ac:dyDescent="0.2">
      <c r="A481" s="37">
        <v>2247</v>
      </c>
      <c r="B481" s="38">
        <v>23.47</v>
      </c>
      <c r="C481" s="38">
        <v>3.34</v>
      </c>
      <c r="D481" s="38">
        <v>26.81</v>
      </c>
      <c r="E481" s="39" t="s">
        <v>64</v>
      </c>
      <c r="F481" s="39" t="s">
        <v>62</v>
      </c>
      <c r="G481" s="40">
        <v>2750000</v>
      </c>
      <c r="H481" s="40">
        <v>151250</v>
      </c>
      <c r="I481" s="40">
        <v>2901250</v>
      </c>
    </row>
    <row r="482" spans="1:9" ht="24.75" customHeight="1" x14ac:dyDescent="0.2">
      <c r="A482" s="37">
        <v>2248</v>
      </c>
      <c r="B482" s="38">
        <v>23.47</v>
      </c>
      <c r="C482" s="38">
        <v>3.34</v>
      </c>
      <c r="D482" s="38">
        <v>26.81</v>
      </c>
      <c r="E482" s="39" t="s">
        <v>64</v>
      </c>
      <c r="F482" s="39" t="s">
        <v>62</v>
      </c>
      <c r="G482" s="40">
        <v>2750000</v>
      </c>
      <c r="H482" s="40">
        <v>151250</v>
      </c>
      <c r="I482" s="40">
        <v>2901250</v>
      </c>
    </row>
    <row r="483" spans="1:9" ht="24.75" customHeight="1" x14ac:dyDescent="0.2">
      <c r="A483" s="37">
        <v>2249</v>
      </c>
      <c r="B483" s="38">
        <v>23.47</v>
      </c>
      <c r="C483" s="38">
        <v>3.34</v>
      </c>
      <c r="D483" s="38">
        <v>26.81</v>
      </c>
      <c r="E483" s="39" t="s">
        <v>64</v>
      </c>
      <c r="F483" s="39" t="s">
        <v>62</v>
      </c>
      <c r="G483" s="40">
        <v>2750000</v>
      </c>
      <c r="H483" s="40">
        <v>151250</v>
      </c>
      <c r="I483" s="40">
        <v>2901250</v>
      </c>
    </row>
    <row r="484" spans="1:9" ht="24.75" customHeight="1" x14ac:dyDescent="0.2">
      <c r="A484" s="37">
        <v>2250</v>
      </c>
      <c r="B484" s="38">
        <v>23.47</v>
      </c>
      <c r="C484" s="38">
        <v>3.34</v>
      </c>
      <c r="D484" s="38">
        <v>26.81</v>
      </c>
      <c r="E484" s="39" t="s">
        <v>64</v>
      </c>
      <c r="F484" s="39" t="s">
        <v>62</v>
      </c>
      <c r="G484" s="40">
        <v>2750000</v>
      </c>
      <c r="H484" s="40">
        <v>151250</v>
      </c>
      <c r="I484" s="40">
        <v>2901250</v>
      </c>
    </row>
    <row r="485" spans="1:9" ht="24.75" customHeight="1" x14ac:dyDescent="0.2">
      <c r="A485" s="37">
        <v>2251</v>
      </c>
      <c r="B485" s="38">
        <v>23.47</v>
      </c>
      <c r="C485" s="38">
        <v>3.34</v>
      </c>
      <c r="D485" s="38">
        <v>26.81</v>
      </c>
      <c r="E485" s="39" t="s">
        <v>64</v>
      </c>
      <c r="F485" s="39" t="s">
        <v>62</v>
      </c>
      <c r="G485" s="40">
        <v>2750000</v>
      </c>
      <c r="H485" s="40">
        <v>151250</v>
      </c>
      <c r="I485" s="40">
        <v>2901250</v>
      </c>
    </row>
    <row r="486" spans="1:9" ht="24.75" customHeight="1" x14ac:dyDescent="0.2">
      <c r="A486" s="37">
        <v>2252</v>
      </c>
      <c r="B486" s="38">
        <v>39.950000000000003</v>
      </c>
      <c r="C486" s="38">
        <v>6.77</v>
      </c>
      <c r="D486" s="38">
        <v>46.72</v>
      </c>
      <c r="E486" s="39" t="s">
        <v>68</v>
      </c>
      <c r="F486" s="39" t="s">
        <v>62</v>
      </c>
      <c r="G486" s="40">
        <v>5367376</v>
      </c>
      <c r="H486" s="40">
        <v>263577</v>
      </c>
      <c r="I486" s="40">
        <v>5630953</v>
      </c>
    </row>
    <row r="487" spans="1:9" ht="24.75" customHeight="1" x14ac:dyDescent="0.2">
      <c r="A487" s="37">
        <v>2301</v>
      </c>
      <c r="B487" s="38">
        <v>23.84</v>
      </c>
      <c r="C487" s="38">
        <v>0</v>
      </c>
      <c r="D487" s="38">
        <v>23.84</v>
      </c>
      <c r="E487" s="39" t="s">
        <v>61</v>
      </c>
      <c r="F487" s="39" t="s">
        <v>62</v>
      </c>
      <c r="G487" s="40">
        <v>2450800</v>
      </c>
      <c r="H487" s="40">
        <v>134794</v>
      </c>
      <c r="I487" s="40">
        <v>2585594</v>
      </c>
    </row>
    <row r="488" spans="1:9" ht="24.75" customHeight="1" x14ac:dyDescent="0.2">
      <c r="A488" s="37">
        <v>2302</v>
      </c>
      <c r="B488" s="38">
        <v>39.51</v>
      </c>
      <c r="C488" s="38">
        <v>3.31</v>
      </c>
      <c r="D488" s="38">
        <v>42.82</v>
      </c>
      <c r="E488" s="39" t="s">
        <v>63</v>
      </c>
      <c r="F488" s="39" t="s">
        <v>62</v>
      </c>
      <c r="G488" s="40">
        <v>4930128</v>
      </c>
      <c r="H488" s="40">
        <v>242105</v>
      </c>
      <c r="I488" s="40">
        <v>5172233</v>
      </c>
    </row>
    <row r="489" spans="1:9" ht="24.75" customHeight="1" x14ac:dyDescent="0.2">
      <c r="A489" s="37">
        <v>2303</v>
      </c>
      <c r="B489" s="38">
        <v>23.65</v>
      </c>
      <c r="C489" s="38">
        <v>3.34</v>
      </c>
      <c r="D489" s="38">
        <v>26.99</v>
      </c>
      <c r="E489" s="39" t="s">
        <v>64</v>
      </c>
      <c r="F489" s="39" t="s">
        <v>62</v>
      </c>
      <c r="G489" s="40">
        <v>2774600</v>
      </c>
      <c r="H489" s="40">
        <v>152603</v>
      </c>
      <c r="I489" s="40">
        <v>2927203</v>
      </c>
    </row>
    <row r="490" spans="1:9" ht="24.75" customHeight="1" x14ac:dyDescent="0.2">
      <c r="A490" s="37">
        <v>2305</v>
      </c>
      <c r="B490" s="38">
        <v>23.47</v>
      </c>
      <c r="C490" s="38">
        <v>3.34</v>
      </c>
      <c r="D490" s="38">
        <v>26.81</v>
      </c>
      <c r="E490" s="39" t="s">
        <v>64</v>
      </c>
      <c r="F490" s="39" t="s">
        <v>62</v>
      </c>
      <c r="G490" s="40">
        <v>2756100</v>
      </c>
      <c r="H490" s="40">
        <v>151586</v>
      </c>
      <c r="I490" s="40">
        <v>2907686</v>
      </c>
    </row>
    <row r="491" spans="1:9" ht="24.75" customHeight="1" x14ac:dyDescent="0.2">
      <c r="A491" s="37">
        <v>2306</v>
      </c>
      <c r="B491" s="38">
        <v>23.47</v>
      </c>
      <c r="C491" s="38">
        <v>3.34</v>
      </c>
      <c r="D491" s="38">
        <v>26.81</v>
      </c>
      <c r="E491" s="39" t="s">
        <v>64</v>
      </c>
      <c r="F491" s="39" t="s">
        <v>62</v>
      </c>
      <c r="G491" s="40">
        <v>2756100</v>
      </c>
      <c r="H491" s="40">
        <v>151586</v>
      </c>
      <c r="I491" s="40">
        <v>2907686</v>
      </c>
    </row>
    <row r="492" spans="1:9" ht="24.75" customHeight="1" x14ac:dyDescent="0.2">
      <c r="A492" s="37">
        <v>2307</v>
      </c>
      <c r="B492" s="38">
        <v>23.47</v>
      </c>
      <c r="C492" s="38">
        <v>3.34</v>
      </c>
      <c r="D492" s="38">
        <v>26.81</v>
      </c>
      <c r="E492" s="39" t="s">
        <v>64</v>
      </c>
      <c r="F492" s="39" t="s">
        <v>62</v>
      </c>
      <c r="G492" s="40">
        <v>2756100</v>
      </c>
      <c r="H492" s="40">
        <v>151586</v>
      </c>
      <c r="I492" s="40">
        <v>2907686</v>
      </c>
    </row>
    <row r="493" spans="1:9" ht="24.75" customHeight="1" x14ac:dyDescent="0.2">
      <c r="A493" s="37">
        <v>2308</v>
      </c>
      <c r="B493" s="38">
        <v>23.47</v>
      </c>
      <c r="C493" s="38">
        <v>3.34</v>
      </c>
      <c r="D493" s="38">
        <v>26.81</v>
      </c>
      <c r="E493" s="39" t="s">
        <v>64</v>
      </c>
      <c r="F493" s="39" t="s">
        <v>62</v>
      </c>
      <c r="G493" s="40">
        <v>2756100</v>
      </c>
      <c r="H493" s="40">
        <v>151586</v>
      </c>
      <c r="I493" s="40">
        <v>2907686</v>
      </c>
    </row>
    <row r="494" spans="1:9" ht="24.75" customHeight="1" x14ac:dyDescent="0.2">
      <c r="A494" s="37">
        <v>2309</v>
      </c>
      <c r="B494" s="38">
        <v>23.47</v>
      </c>
      <c r="C494" s="38">
        <v>3.34</v>
      </c>
      <c r="D494" s="38">
        <v>26.81</v>
      </c>
      <c r="E494" s="39" t="s">
        <v>64</v>
      </c>
      <c r="F494" s="39" t="s">
        <v>62</v>
      </c>
      <c r="G494" s="40">
        <v>2756100</v>
      </c>
      <c r="H494" s="40">
        <v>151586</v>
      </c>
      <c r="I494" s="40">
        <v>2907686</v>
      </c>
    </row>
    <row r="495" spans="1:9" ht="24.75" customHeight="1" x14ac:dyDescent="0.2">
      <c r="A495" s="37">
        <v>2310</v>
      </c>
      <c r="B495" s="38">
        <v>23.47</v>
      </c>
      <c r="C495" s="38">
        <v>3.34</v>
      </c>
      <c r="D495" s="38">
        <v>26.81</v>
      </c>
      <c r="E495" s="39" t="s">
        <v>64</v>
      </c>
      <c r="F495" s="39" t="s">
        <v>62</v>
      </c>
      <c r="G495" s="40">
        <v>2756100</v>
      </c>
      <c r="H495" s="40">
        <v>151586</v>
      </c>
      <c r="I495" s="40">
        <v>2907686</v>
      </c>
    </row>
    <row r="496" spans="1:9" ht="24.75" customHeight="1" x14ac:dyDescent="0.2">
      <c r="A496" s="37">
        <v>2311</v>
      </c>
      <c r="B496" s="38">
        <v>23.47</v>
      </c>
      <c r="C496" s="38">
        <v>3.34</v>
      </c>
      <c r="D496" s="38">
        <v>26.81</v>
      </c>
      <c r="E496" s="39" t="s">
        <v>64</v>
      </c>
      <c r="F496" s="39" t="s">
        <v>62</v>
      </c>
      <c r="G496" s="40">
        <v>2756100</v>
      </c>
      <c r="H496" s="40">
        <v>151586</v>
      </c>
      <c r="I496" s="40">
        <v>2907686</v>
      </c>
    </row>
    <row r="497" spans="1:9" ht="24.75" customHeight="1" x14ac:dyDescent="0.2">
      <c r="A497" s="37">
        <v>2312</v>
      </c>
      <c r="B497" s="38">
        <v>23.84</v>
      </c>
      <c r="C497" s="38">
        <v>3.4</v>
      </c>
      <c r="D497" s="38">
        <v>27.24</v>
      </c>
      <c r="E497" s="39" t="s">
        <v>64</v>
      </c>
      <c r="F497" s="39" t="s">
        <v>62</v>
      </c>
      <c r="G497" s="40">
        <v>2800300</v>
      </c>
      <c r="H497" s="40">
        <v>154017</v>
      </c>
      <c r="I497" s="40">
        <v>2954317</v>
      </c>
    </row>
    <row r="498" spans="1:9" ht="24.75" customHeight="1" x14ac:dyDescent="0.2">
      <c r="A498" s="37">
        <v>2314</v>
      </c>
      <c r="B498" s="38">
        <v>32.520000000000003</v>
      </c>
      <c r="C498" s="38">
        <v>0</v>
      </c>
      <c r="D498" s="38">
        <v>32.520000000000003</v>
      </c>
      <c r="E498" s="39" t="s">
        <v>65</v>
      </c>
      <c r="F498" s="39" t="s">
        <v>66</v>
      </c>
      <c r="G498" s="40">
        <v>3662512</v>
      </c>
      <c r="H498" s="40">
        <v>179856</v>
      </c>
      <c r="I498" s="40">
        <v>3842368</v>
      </c>
    </row>
    <row r="499" spans="1:9" ht="24.75" customHeight="1" x14ac:dyDescent="0.2">
      <c r="A499" s="37">
        <v>2315</v>
      </c>
      <c r="B499" s="38">
        <v>26.81</v>
      </c>
      <c r="C499" s="38">
        <v>0</v>
      </c>
      <c r="D499" s="38">
        <v>26.81</v>
      </c>
      <c r="E499" s="39" t="s">
        <v>61</v>
      </c>
      <c r="F499" s="39" t="s">
        <v>66</v>
      </c>
      <c r="G499" s="40">
        <v>2695900</v>
      </c>
      <c r="H499" s="40">
        <v>148275</v>
      </c>
      <c r="I499" s="40">
        <v>2844175</v>
      </c>
    </row>
    <row r="500" spans="1:9" ht="24.75" customHeight="1" x14ac:dyDescent="0.2">
      <c r="A500" s="37">
        <v>2316</v>
      </c>
      <c r="B500" s="38">
        <v>26.81</v>
      </c>
      <c r="C500" s="38">
        <v>0</v>
      </c>
      <c r="D500" s="38">
        <v>26.81</v>
      </c>
      <c r="E500" s="39" t="s">
        <v>61</v>
      </c>
      <c r="F500" s="39" t="s">
        <v>66</v>
      </c>
      <c r="G500" s="40">
        <v>2695900</v>
      </c>
      <c r="H500" s="40">
        <v>148275</v>
      </c>
      <c r="I500" s="40">
        <v>2844175</v>
      </c>
    </row>
    <row r="501" spans="1:9" ht="24.75" customHeight="1" x14ac:dyDescent="0.2">
      <c r="A501" s="37">
        <v>2317</v>
      </c>
      <c r="B501" s="38">
        <v>23.47</v>
      </c>
      <c r="C501" s="38">
        <v>3.34</v>
      </c>
      <c r="D501" s="38">
        <v>26.81</v>
      </c>
      <c r="E501" s="39" t="s">
        <v>64</v>
      </c>
      <c r="F501" s="39" t="s">
        <v>66</v>
      </c>
      <c r="G501" s="40">
        <v>2695900</v>
      </c>
      <c r="H501" s="40">
        <v>148275</v>
      </c>
      <c r="I501" s="40">
        <v>2844175</v>
      </c>
    </row>
    <row r="502" spans="1:9" ht="24.75" customHeight="1" x14ac:dyDescent="0.2">
      <c r="A502" s="37">
        <v>2318</v>
      </c>
      <c r="B502" s="38">
        <v>23.47</v>
      </c>
      <c r="C502" s="38">
        <v>3.34</v>
      </c>
      <c r="D502" s="38">
        <v>26.81</v>
      </c>
      <c r="E502" s="39" t="s">
        <v>64</v>
      </c>
      <c r="F502" s="39" t="s">
        <v>66</v>
      </c>
      <c r="G502" s="40">
        <v>2695900</v>
      </c>
      <c r="H502" s="40">
        <v>148275</v>
      </c>
      <c r="I502" s="40">
        <v>2844175</v>
      </c>
    </row>
    <row r="503" spans="1:9" ht="24.75" customHeight="1" x14ac:dyDescent="0.2">
      <c r="A503" s="37">
        <v>2319</v>
      </c>
      <c r="B503" s="38">
        <v>23.47</v>
      </c>
      <c r="C503" s="38">
        <v>3.34</v>
      </c>
      <c r="D503" s="38">
        <v>26.81</v>
      </c>
      <c r="E503" s="39" t="s">
        <v>64</v>
      </c>
      <c r="F503" s="39" t="s">
        <v>66</v>
      </c>
      <c r="G503" s="40">
        <v>2695900</v>
      </c>
      <c r="H503" s="40">
        <v>148275</v>
      </c>
      <c r="I503" s="40">
        <v>2844175</v>
      </c>
    </row>
    <row r="504" spans="1:9" ht="24.75" customHeight="1" x14ac:dyDescent="0.2">
      <c r="A504" s="37">
        <v>2320</v>
      </c>
      <c r="B504" s="38">
        <v>23.47</v>
      </c>
      <c r="C504" s="38">
        <v>3.34</v>
      </c>
      <c r="D504" s="38">
        <v>26.81</v>
      </c>
      <c r="E504" s="39" t="s">
        <v>64</v>
      </c>
      <c r="F504" s="39" t="s">
        <v>66</v>
      </c>
      <c r="G504" s="40">
        <v>2695900</v>
      </c>
      <c r="H504" s="40">
        <v>148275</v>
      </c>
      <c r="I504" s="40">
        <v>2844175</v>
      </c>
    </row>
    <row r="505" spans="1:9" ht="24.75" customHeight="1" x14ac:dyDescent="0.2">
      <c r="A505" s="37">
        <v>2321</v>
      </c>
      <c r="B505" s="38">
        <v>23.47</v>
      </c>
      <c r="C505" s="38">
        <v>3.34</v>
      </c>
      <c r="D505" s="38">
        <v>26.81</v>
      </c>
      <c r="E505" s="39" t="s">
        <v>64</v>
      </c>
      <c r="F505" s="39" t="s">
        <v>66</v>
      </c>
      <c r="G505" s="40">
        <v>2695900</v>
      </c>
      <c r="H505" s="40">
        <v>148275</v>
      </c>
      <c r="I505" s="40">
        <v>2844175</v>
      </c>
    </row>
    <row r="506" spans="1:9" ht="24.75" customHeight="1" x14ac:dyDescent="0.2">
      <c r="A506" s="37">
        <v>2322</v>
      </c>
      <c r="B506" s="38">
        <v>23.47</v>
      </c>
      <c r="C506" s="38">
        <v>3.34</v>
      </c>
      <c r="D506" s="38">
        <v>26.81</v>
      </c>
      <c r="E506" s="39" t="s">
        <v>64</v>
      </c>
      <c r="F506" s="39" t="s">
        <v>66</v>
      </c>
      <c r="G506" s="40">
        <v>2695900</v>
      </c>
      <c r="H506" s="40">
        <v>148275</v>
      </c>
      <c r="I506" s="40">
        <v>2844175</v>
      </c>
    </row>
    <row r="507" spans="1:9" ht="24.75" customHeight="1" x14ac:dyDescent="0.2">
      <c r="A507" s="37">
        <v>2323</v>
      </c>
      <c r="B507" s="38">
        <v>23.47</v>
      </c>
      <c r="C507" s="38">
        <v>3.34</v>
      </c>
      <c r="D507" s="38">
        <v>26.81</v>
      </c>
      <c r="E507" s="39" t="s">
        <v>64</v>
      </c>
      <c r="F507" s="39" t="s">
        <v>66</v>
      </c>
      <c r="G507" s="40">
        <v>2695900</v>
      </c>
      <c r="H507" s="40">
        <v>148275</v>
      </c>
      <c r="I507" s="40">
        <v>2844175</v>
      </c>
    </row>
    <row r="508" spans="1:9" ht="24.75" customHeight="1" x14ac:dyDescent="0.2">
      <c r="A508" s="37">
        <v>2324</v>
      </c>
      <c r="B508" s="38">
        <v>23.47</v>
      </c>
      <c r="C508" s="38">
        <v>3.34</v>
      </c>
      <c r="D508" s="38">
        <v>26.81</v>
      </c>
      <c r="E508" s="39" t="s">
        <v>64</v>
      </c>
      <c r="F508" s="39" t="s">
        <v>66</v>
      </c>
      <c r="G508" s="40">
        <v>2695900</v>
      </c>
      <c r="H508" s="40">
        <v>148275</v>
      </c>
      <c r="I508" s="40">
        <v>2844175</v>
      </c>
    </row>
    <row r="509" spans="1:9" ht="24.75" customHeight="1" x14ac:dyDescent="0.2">
      <c r="A509" s="37">
        <v>2325</v>
      </c>
      <c r="B509" s="38">
        <v>23.47</v>
      </c>
      <c r="C509" s="38">
        <v>3.34</v>
      </c>
      <c r="D509" s="38">
        <v>26.81</v>
      </c>
      <c r="E509" s="39" t="s">
        <v>64</v>
      </c>
      <c r="F509" s="39" t="s">
        <v>66</v>
      </c>
      <c r="G509" s="40">
        <v>2695900</v>
      </c>
      <c r="H509" s="40">
        <v>148275</v>
      </c>
      <c r="I509" s="40">
        <v>2844175</v>
      </c>
    </row>
    <row r="510" spans="1:9" ht="24.75" customHeight="1" x14ac:dyDescent="0.2">
      <c r="A510" s="37">
        <v>2326</v>
      </c>
      <c r="B510" s="38">
        <v>23.47</v>
      </c>
      <c r="C510" s="38">
        <v>3.34</v>
      </c>
      <c r="D510" s="38">
        <v>26.81</v>
      </c>
      <c r="E510" s="39" t="s">
        <v>64</v>
      </c>
      <c r="F510" s="39" t="s">
        <v>66</v>
      </c>
      <c r="G510" s="40">
        <v>2695900</v>
      </c>
      <c r="H510" s="40">
        <v>148275</v>
      </c>
      <c r="I510" s="40">
        <v>2844175</v>
      </c>
    </row>
    <row r="511" spans="1:9" ht="24.75" customHeight="1" x14ac:dyDescent="0.2">
      <c r="A511" s="37">
        <v>2327</v>
      </c>
      <c r="B511" s="38">
        <v>23.47</v>
      </c>
      <c r="C511" s="38">
        <v>3.34</v>
      </c>
      <c r="D511" s="38">
        <v>26.81</v>
      </c>
      <c r="E511" s="39" t="s">
        <v>64</v>
      </c>
      <c r="F511" s="39" t="s">
        <v>66</v>
      </c>
      <c r="G511" s="40">
        <v>2695900</v>
      </c>
      <c r="H511" s="40">
        <v>148275</v>
      </c>
      <c r="I511" s="40">
        <v>2844175</v>
      </c>
    </row>
    <row r="512" spans="1:9" ht="24.75" customHeight="1" x14ac:dyDescent="0.2">
      <c r="A512" s="37">
        <v>2328</v>
      </c>
      <c r="B512" s="38">
        <v>23.47</v>
      </c>
      <c r="C512" s="38">
        <v>3.34</v>
      </c>
      <c r="D512" s="38">
        <v>26.81</v>
      </c>
      <c r="E512" s="39" t="s">
        <v>64</v>
      </c>
      <c r="F512" s="39" t="s">
        <v>66</v>
      </c>
      <c r="G512" s="40">
        <v>2695900</v>
      </c>
      <c r="H512" s="40">
        <v>148275</v>
      </c>
      <c r="I512" s="40">
        <v>2844175</v>
      </c>
    </row>
    <row r="513" spans="1:9" ht="24.75" customHeight="1" x14ac:dyDescent="0.2">
      <c r="A513" s="37">
        <v>2329</v>
      </c>
      <c r="B513" s="38">
        <v>28.87</v>
      </c>
      <c r="C513" s="38">
        <v>3.4</v>
      </c>
      <c r="D513" s="38">
        <v>32.270000000000003</v>
      </c>
      <c r="E513" s="39" t="s">
        <v>67</v>
      </c>
      <c r="F513" s="39" t="s">
        <v>66</v>
      </c>
      <c r="G513" s="40">
        <v>3634400</v>
      </c>
      <c r="H513" s="40">
        <v>178475</v>
      </c>
      <c r="I513" s="40">
        <v>3812875</v>
      </c>
    </row>
    <row r="514" spans="1:9" ht="24.75" customHeight="1" x14ac:dyDescent="0.2">
      <c r="A514" s="37">
        <v>2330</v>
      </c>
      <c r="B514" s="38">
        <v>23.84</v>
      </c>
      <c r="C514" s="38">
        <v>0</v>
      </c>
      <c r="D514" s="38">
        <v>23.84</v>
      </c>
      <c r="E514" s="39" t="s">
        <v>61</v>
      </c>
      <c r="F514" s="39" t="s">
        <v>66</v>
      </c>
      <c r="G514" s="40">
        <v>2397300</v>
      </c>
      <c r="H514" s="40">
        <v>131852</v>
      </c>
      <c r="I514" s="40">
        <v>2529152</v>
      </c>
    </row>
    <row r="515" spans="1:9" ht="24.75" customHeight="1" x14ac:dyDescent="0.2">
      <c r="A515" s="37">
        <v>2331</v>
      </c>
      <c r="B515" s="38">
        <v>23.47</v>
      </c>
      <c r="C515" s="38">
        <v>3.38</v>
      </c>
      <c r="D515" s="38">
        <v>26.85</v>
      </c>
      <c r="E515" s="39" t="s">
        <v>64</v>
      </c>
      <c r="F515" s="39" t="s">
        <v>66</v>
      </c>
      <c r="G515" s="40">
        <v>2700000</v>
      </c>
      <c r="H515" s="40">
        <v>148500</v>
      </c>
      <c r="I515" s="40">
        <v>2848500</v>
      </c>
    </row>
    <row r="516" spans="1:9" ht="24.75" customHeight="1" x14ac:dyDescent="0.2">
      <c r="A516" s="37">
        <v>2332</v>
      </c>
      <c r="B516" s="38">
        <v>23.47</v>
      </c>
      <c r="C516" s="38">
        <v>3.34</v>
      </c>
      <c r="D516" s="38">
        <v>26.81</v>
      </c>
      <c r="E516" s="39" t="s">
        <v>64</v>
      </c>
      <c r="F516" s="39" t="s">
        <v>66</v>
      </c>
      <c r="G516" s="40">
        <v>2695900</v>
      </c>
      <c r="H516" s="40">
        <v>148275</v>
      </c>
      <c r="I516" s="40">
        <v>2844175</v>
      </c>
    </row>
    <row r="517" spans="1:9" ht="24.75" customHeight="1" x14ac:dyDescent="0.2">
      <c r="A517" s="37">
        <v>2333</v>
      </c>
      <c r="B517" s="38">
        <v>23.47</v>
      </c>
      <c r="C517" s="38">
        <v>3.34</v>
      </c>
      <c r="D517" s="38">
        <v>26.81</v>
      </c>
      <c r="E517" s="39" t="s">
        <v>64</v>
      </c>
      <c r="F517" s="39" t="s">
        <v>66</v>
      </c>
      <c r="G517" s="40">
        <v>2695900</v>
      </c>
      <c r="H517" s="40">
        <v>148275</v>
      </c>
      <c r="I517" s="40">
        <v>2844175</v>
      </c>
    </row>
    <row r="518" spans="1:9" ht="24.75" customHeight="1" x14ac:dyDescent="0.2">
      <c r="A518" s="37">
        <v>2334</v>
      </c>
      <c r="B518" s="38">
        <v>23.47</v>
      </c>
      <c r="C518" s="38">
        <v>3.34</v>
      </c>
      <c r="D518" s="38">
        <v>26.81</v>
      </c>
      <c r="E518" s="39" t="s">
        <v>64</v>
      </c>
      <c r="F518" s="39" t="s">
        <v>66</v>
      </c>
      <c r="G518" s="40">
        <v>2695900</v>
      </c>
      <c r="H518" s="40">
        <v>148275</v>
      </c>
      <c r="I518" s="40">
        <v>2844175</v>
      </c>
    </row>
    <row r="519" spans="1:9" ht="24.75" customHeight="1" x14ac:dyDescent="0.2">
      <c r="A519" s="37">
        <v>2335</v>
      </c>
      <c r="B519" s="38">
        <v>23.47</v>
      </c>
      <c r="C519" s="38">
        <v>3.34</v>
      </c>
      <c r="D519" s="38">
        <v>26.81</v>
      </c>
      <c r="E519" s="39" t="s">
        <v>64</v>
      </c>
      <c r="F519" s="39" t="s">
        <v>66</v>
      </c>
      <c r="G519" s="40">
        <v>2695900</v>
      </c>
      <c r="H519" s="40">
        <v>148275</v>
      </c>
      <c r="I519" s="40">
        <v>2844175</v>
      </c>
    </row>
    <row r="520" spans="1:9" ht="24.75" customHeight="1" x14ac:dyDescent="0.2">
      <c r="A520" s="37">
        <v>2336</v>
      </c>
      <c r="B520" s="38">
        <v>23.47</v>
      </c>
      <c r="C520" s="38">
        <v>3.34</v>
      </c>
      <c r="D520" s="38">
        <v>26.81</v>
      </c>
      <c r="E520" s="39" t="s">
        <v>64</v>
      </c>
      <c r="F520" s="39" t="s">
        <v>66</v>
      </c>
      <c r="G520" s="40">
        <v>2695900</v>
      </c>
      <c r="H520" s="40">
        <v>148275</v>
      </c>
      <c r="I520" s="40">
        <v>2844175</v>
      </c>
    </row>
    <row r="521" spans="1:9" ht="24.75" customHeight="1" x14ac:dyDescent="0.2">
      <c r="A521" s="37">
        <v>2337</v>
      </c>
      <c r="B521" s="38">
        <v>23.84</v>
      </c>
      <c r="C521" s="38">
        <v>3.31</v>
      </c>
      <c r="D521" s="38">
        <v>27.15</v>
      </c>
      <c r="E521" s="39" t="s">
        <v>64</v>
      </c>
      <c r="F521" s="39" t="s">
        <v>66</v>
      </c>
      <c r="G521" s="40">
        <v>2730100</v>
      </c>
      <c r="H521" s="40">
        <v>150156</v>
      </c>
      <c r="I521" s="40">
        <v>2880256</v>
      </c>
    </row>
    <row r="522" spans="1:9" ht="24.75" customHeight="1" x14ac:dyDescent="0.2">
      <c r="A522" s="37">
        <v>2343</v>
      </c>
      <c r="B522" s="38">
        <v>24.96</v>
      </c>
      <c r="C522" s="38">
        <v>3.4</v>
      </c>
      <c r="D522" s="38">
        <v>28.36</v>
      </c>
      <c r="E522" s="39" t="s">
        <v>64</v>
      </c>
      <c r="F522" s="39" t="s">
        <v>62</v>
      </c>
      <c r="G522" s="40">
        <v>2915400</v>
      </c>
      <c r="H522" s="40">
        <v>160347</v>
      </c>
      <c r="I522" s="40">
        <v>3075747</v>
      </c>
    </row>
    <row r="523" spans="1:9" ht="24.75" customHeight="1" x14ac:dyDescent="0.2">
      <c r="A523" s="37">
        <v>2345</v>
      </c>
      <c r="B523" s="38">
        <v>23.47</v>
      </c>
      <c r="C523" s="38">
        <v>3.34</v>
      </c>
      <c r="D523" s="38">
        <v>26.81</v>
      </c>
      <c r="E523" s="39" t="s">
        <v>64</v>
      </c>
      <c r="F523" s="39" t="s">
        <v>62</v>
      </c>
      <c r="G523" s="40">
        <v>2756100</v>
      </c>
      <c r="H523" s="40">
        <v>151586</v>
      </c>
      <c r="I523" s="40">
        <v>2907686</v>
      </c>
    </row>
    <row r="524" spans="1:9" ht="24.75" customHeight="1" x14ac:dyDescent="0.2">
      <c r="A524" s="37">
        <v>2346</v>
      </c>
      <c r="B524" s="38">
        <v>23.47</v>
      </c>
      <c r="C524" s="38">
        <v>3.34</v>
      </c>
      <c r="D524" s="38">
        <v>26.81</v>
      </c>
      <c r="E524" s="39" t="s">
        <v>64</v>
      </c>
      <c r="F524" s="39" t="s">
        <v>62</v>
      </c>
      <c r="G524" s="40">
        <v>2756100</v>
      </c>
      <c r="H524" s="40">
        <v>151586</v>
      </c>
      <c r="I524" s="40">
        <v>2907686</v>
      </c>
    </row>
    <row r="525" spans="1:9" ht="24.75" customHeight="1" x14ac:dyDescent="0.2">
      <c r="A525" s="37">
        <v>2347</v>
      </c>
      <c r="B525" s="38">
        <v>23.47</v>
      </c>
      <c r="C525" s="38">
        <v>3.34</v>
      </c>
      <c r="D525" s="38">
        <v>26.81</v>
      </c>
      <c r="E525" s="39" t="s">
        <v>64</v>
      </c>
      <c r="F525" s="39" t="s">
        <v>62</v>
      </c>
      <c r="G525" s="40">
        <v>2756100</v>
      </c>
      <c r="H525" s="40">
        <v>151586</v>
      </c>
      <c r="I525" s="40">
        <v>2907686</v>
      </c>
    </row>
    <row r="526" spans="1:9" ht="24.75" customHeight="1" x14ac:dyDescent="0.2">
      <c r="A526" s="37">
        <v>2348</v>
      </c>
      <c r="B526" s="38">
        <v>23.47</v>
      </c>
      <c r="C526" s="38">
        <v>3.34</v>
      </c>
      <c r="D526" s="38">
        <v>26.81</v>
      </c>
      <c r="E526" s="39" t="s">
        <v>64</v>
      </c>
      <c r="F526" s="39" t="s">
        <v>62</v>
      </c>
      <c r="G526" s="40">
        <v>2756100</v>
      </c>
      <c r="H526" s="40">
        <v>151586</v>
      </c>
      <c r="I526" s="40">
        <v>2907686</v>
      </c>
    </row>
    <row r="527" spans="1:9" ht="24.75" customHeight="1" x14ac:dyDescent="0.2">
      <c r="A527" s="37">
        <v>2349</v>
      </c>
      <c r="B527" s="38">
        <v>23.47</v>
      </c>
      <c r="C527" s="38">
        <v>3.34</v>
      </c>
      <c r="D527" s="38">
        <v>26.81</v>
      </c>
      <c r="E527" s="39" t="s">
        <v>64</v>
      </c>
      <c r="F527" s="39" t="s">
        <v>62</v>
      </c>
      <c r="G527" s="40">
        <v>2756100</v>
      </c>
      <c r="H527" s="40">
        <v>151586</v>
      </c>
      <c r="I527" s="40">
        <v>2907686</v>
      </c>
    </row>
    <row r="528" spans="1:9" ht="24.75" customHeight="1" x14ac:dyDescent="0.2">
      <c r="A528" s="37">
        <v>2350</v>
      </c>
      <c r="B528" s="38">
        <v>23.47</v>
      </c>
      <c r="C528" s="38">
        <v>3.34</v>
      </c>
      <c r="D528" s="38">
        <v>26.81</v>
      </c>
      <c r="E528" s="39" t="s">
        <v>64</v>
      </c>
      <c r="F528" s="39" t="s">
        <v>62</v>
      </c>
      <c r="G528" s="40">
        <v>2756100</v>
      </c>
      <c r="H528" s="40">
        <v>151586</v>
      </c>
      <c r="I528" s="40">
        <v>2907686</v>
      </c>
    </row>
    <row r="529" spans="1:9" ht="24.75" customHeight="1" x14ac:dyDescent="0.2">
      <c r="A529" s="37">
        <v>2351</v>
      </c>
      <c r="B529" s="38">
        <v>23.47</v>
      </c>
      <c r="C529" s="38">
        <v>3.34</v>
      </c>
      <c r="D529" s="38">
        <v>26.81</v>
      </c>
      <c r="E529" s="39" t="s">
        <v>64</v>
      </c>
      <c r="F529" s="39" t="s">
        <v>62</v>
      </c>
      <c r="G529" s="40">
        <v>2756100</v>
      </c>
      <c r="H529" s="40">
        <v>151586</v>
      </c>
      <c r="I529" s="40">
        <v>2907686</v>
      </c>
    </row>
    <row r="530" spans="1:9" ht="24.75" customHeight="1" x14ac:dyDescent="0.2">
      <c r="A530" s="37">
        <v>2352</v>
      </c>
      <c r="B530" s="38">
        <v>39.950000000000003</v>
      </c>
      <c r="C530" s="38">
        <v>6.77</v>
      </c>
      <c r="D530" s="38">
        <v>46.72</v>
      </c>
      <c r="E530" s="39" t="s">
        <v>68</v>
      </c>
      <c r="F530" s="39" t="s">
        <v>62</v>
      </c>
      <c r="G530" s="40">
        <v>5379136</v>
      </c>
      <c r="H530" s="40">
        <v>264154</v>
      </c>
      <c r="I530" s="40">
        <v>5643290</v>
      </c>
    </row>
    <row r="531" spans="1:9" ht="24.75" customHeight="1" x14ac:dyDescent="0.2">
      <c r="A531" s="37">
        <v>2501</v>
      </c>
      <c r="B531" s="38">
        <v>23.84</v>
      </c>
      <c r="C531" s="38">
        <v>0</v>
      </c>
      <c r="D531" s="38">
        <v>23.84</v>
      </c>
      <c r="E531" s="39" t="s">
        <v>61</v>
      </c>
      <c r="F531" s="39" t="s">
        <v>62</v>
      </c>
      <c r="G531" s="40">
        <v>2456100</v>
      </c>
      <c r="H531" s="40">
        <v>135086</v>
      </c>
      <c r="I531" s="40">
        <v>2591186</v>
      </c>
    </row>
    <row r="532" spans="1:9" ht="24.75" customHeight="1" x14ac:dyDescent="0.2">
      <c r="A532" s="37">
        <v>2502</v>
      </c>
      <c r="B532" s="38">
        <v>39.51</v>
      </c>
      <c r="C532" s="38">
        <v>3.31</v>
      </c>
      <c r="D532" s="38">
        <v>42.82</v>
      </c>
      <c r="E532" s="39" t="s">
        <v>63</v>
      </c>
      <c r="F532" s="39" t="s">
        <v>62</v>
      </c>
      <c r="G532" s="40">
        <v>4940880</v>
      </c>
      <c r="H532" s="40">
        <v>242633</v>
      </c>
      <c r="I532" s="40">
        <v>5183513</v>
      </c>
    </row>
    <row r="533" spans="1:9" ht="24.75" customHeight="1" x14ac:dyDescent="0.2">
      <c r="A533" s="37">
        <v>2503</v>
      </c>
      <c r="B533" s="38">
        <v>23.65</v>
      </c>
      <c r="C533" s="38">
        <v>3.34</v>
      </c>
      <c r="D533" s="38">
        <v>26.99</v>
      </c>
      <c r="E533" s="39" t="s">
        <v>64</v>
      </c>
      <c r="F533" s="39" t="s">
        <v>62</v>
      </c>
      <c r="G533" s="40">
        <v>2780700</v>
      </c>
      <c r="H533" s="40">
        <v>152939</v>
      </c>
      <c r="I533" s="40">
        <v>2933639</v>
      </c>
    </row>
    <row r="534" spans="1:9" ht="24.75" customHeight="1" x14ac:dyDescent="0.2">
      <c r="A534" s="37">
        <v>2505</v>
      </c>
      <c r="B534" s="38">
        <v>23.47</v>
      </c>
      <c r="C534" s="38">
        <v>3.34</v>
      </c>
      <c r="D534" s="38">
        <v>26.81</v>
      </c>
      <c r="E534" s="39" t="s">
        <v>64</v>
      </c>
      <c r="F534" s="39" t="s">
        <v>62</v>
      </c>
      <c r="G534" s="40">
        <v>2762100</v>
      </c>
      <c r="H534" s="40">
        <v>151916</v>
      </c>
      <c r="I534" s="40">
        <v>2914016</v>
      </c>
    </row>
    <row r="535" spans="1:9" ht="24.75" customHeight="1" x14ac:dyDescent="0.2">
      <c r="A535" s="37">
        <v>2506</v>
      </c>
      <c r="B535" s="38">
        <v>23.47</v>
      </c>
      <c r="C535" s="38">
        <v>3.34</v>
      </c>
      <c r="D535" s="38">
        <v>26.81</v>
      </c>
      <c r="E535" s="39" t="s">
        <v>64</v>
      </c>
      <c r="F535" s="39" t="s">
        <v>62</v>
      </c>
      <c r="G535" s="40">
        <v>2762100</v>
      </c>
      <c r="H535" s="40">
        <v>151916</v>
      </c>
      <c r="I535" s="40">
        <v>2914016</v>
      </c>
    </row>
    <row r="536" spans="1:9" ht="24.75" customHeight="1" x14ac:dyDescent="0.2">
      <c r="A536" s="37">
        <v>2507</v>
      </c>
      <c r="B536" s="38">
        <v>23.47</v>
      </c>
      <c r="C536" s="38">
        <v>3.34</v>
      </c>
      <c r="D536" s="38">
        <v>26.81</v>
      </c>
      <c r="E536" s="39" t="s">
        <v>64</v>
      </c>
      <c r="F536" s="39" t="s">
        <v>62</v>
      </c>
      <c r="G536" s="40">
        <v>2762100</v>
      </c>
      <c r="H536" s="40">
        <v>151916</v>
      </c>
      <c r="I536" s="40">
        <v>2914016</v>
      </c>
    </row>
    <row r="537" spans="1:9" ht="24.75" customHeight="1" x14ac:dyDescent="0.2">
      <c r="A537" s="37">
        <v>2508</v>
      </c>
      <c r="B537" s="38">
        <v>23.47</v>
      </c>
      <c r="C537" s="38">
        <v>3.34</v>
      </c>
      <c r="D537" s="38">
        <v>26.81</v>
      </c>
      <c r="E537" s="39" t="s">
        <v>64</v>
      </c>
      <c r="F537" s="39" t="s">
        <v>62</v>
      </c>
      <c r="G537" s="40">
        <v>2762100</v>
      </c>
      <c r="H537" s="40">
        <v>151916</v>
      </c>
      <c r="I537" s="40">
        <v>2914016</v>
      </c>
    </row>
    <row r="538" spans="1:9" ht="24.75" customHeight="1" x14ac:dyDescent="0.2">
      <c r="A538" s="37">
        <v>2509</v>
      </c>
      <c r="B538" s="38">
        <v>23.47</v>
      </c>
      <c r="C538" s="38">
        <v>3.34</v>
      </c>
      <c r="D538" s="38">
        <v>26.81</v>
      </c>
      <c r="E538" s="39" t="s">
        <v>64</v>
      </c>
      <c r="F538" s="39" t="s">
        <v>62</v>
      </c>
      <c r="G538" s="40">
        <v>2762100</v>
      </c>
      <c r="H538" s="40">
        <v>151916</v>
      </c>
      <c r="I538" s="40">
        <v>2914016</v>
      </c>
    </row>
    <row r="539" spans="1:9" ht="24.75" customHeight="1" x14ac:dyDescent="0.2">
      <c r="A539" s="37">
        <v>2510</v>
      </c>
      <c r="B539" s="38">
        <v>23.47</v>
      </c>
      <c r="C539" s="38">
        <v>3.34</v>
      </c>
      <c r="D539" s="38">
        <v>26.81</v>
      </c>
      <c r="E539" s="39" t="s">
        <v>64</v>
      </c>
      <c r="F539" s="39" t="s">
        <v>62</v>
      </c>
      <c r="G539" s="40">
        <v>2762100</v>
      </c>
      <c r="H539" s="40">
        <v>151916</v>
      </c>
      <c r="I539" s="40">
        <v>2914016</v>
      </c>
    </row>
    <row r="540" spans="1:9" ht="24.75" customHeight="1" x14ac:dyDescent="0.2">
      <c r="A540" s="37">
        <v>2511</v>
      </c>
      <c r="B540" s="38">
        <v>23.47</v>
      </c>
      <c r="C540" s="38">
        <v>3.34</v>
      </c>
      <c r="D540" s="38">
        <v>26.81</v>
      </c>
      <c r="E540" s="39" t="s">
        <v>64</v>
      </c>
      <c r="F540" s="39" t="s">
        <v>62</v>
      </c>
      <c r="G540" s="40">
        <v>2762100</v>
      </c>
      <c r="H540" s="40">
        <v>151916</v>
      </c>
      <c r="I540" s="40">
        <v>2914016</v>
      </c>
    </row>
    <row r="541" spans="1:9" ht="24.75" customHeight="1" x14ac:dyDescent="0.2">
      <c r="A541" s="37">
        <v>2512</v>
      </c>
      <c r="B541" s="38">
        <v>23.84</v>
      </c>
      <c r="C541" s="38">
        <v>3.4</v>
      </c>
      <c r="D541" s="38">
        <v>27.24</v>
      </c>
      <c r="E541" s="39" t="s">
        <v>64</v>
      </c>
      <c r="F541" s="39" t="s">
        <v>62</v>
      </c>
      <c r="G541" s="40">
        <v>2806400</v>
      </c>
      <c r="H541" s="40">
        <v>154352</v>
      </c>
      <c r="I541" s="40">
        <v>2960752</v>
      </c>
    </row>
    <row r="542" spans="1:9" ht="24.75" customHeight="1" x14ac:dyDescent="0.2">
      <c r="A542" s="37">
        <v>2514</v>
      </c>
      <c r="B542" s="38">
        <v>32.520000000000003</v>
      </c>
      <c r="C542" s="38">
        <v>0</v>
      </c>
      <c r="D542" s="38">
        <v>32.520000000000003</v>
      </c>
      <c r="E542" s="39" t="s">
        <v>65</v>
      </c>
      <c r="F542" s="39" t="s">
        <v>66</v>
      </c>
      <c r="G542" s="40">
        <v>3668000</v>
      </c>
      <c r="H542" s="40">
        <v>180125</v>
      </c>
      <c r="I542" s="40">
        <v>3848125</v>
      </c>
    </row>
    <row r="543" spans="1:9" ht="24.75" customHeight="1" x14ac:dyDescent="0.2">
      <c r="A543" s="37">
        <v>2515</v>
      </c>
      <c r="B543" s="38">
        <v>26.81</v>
      </c>
      <c r="C543" s="38">
        <v>0</v>
      </c>
      <c r="D543" s="38">
        <v>26.81</v>
      </c>
      <c r="E543" s="39" t="s">
        <v>61</v>
      </c>
      <c r="F543" s="39" t="s">
        <v>66</v>
      </c>
      <c r="G543" s="40">
        <v>2700000</v>
      </c>
      <c r="H543" s="40">
        <v>148500</v>
      </c>
      <c r="I543" s="40">
        <v>2848500</v>
      </c>
    </row>
    <row r="544" spans="1:9" ht="24.75" customHeight="1" x14ac:dyDescent="0.2">
      <c r="A544" s="37">
        <v>2516</v>
      </c>
      <c r="B544" s="38">
        <v>26.81</v>
      </c>
      <c r="C544" s="38">
        <v>0</v>
      </c>
      <c r="D544" s="38">
        <v>26.81</v>
      </c>
      <c r="E544" s="39" t="s">
        <v>61</v>
      </c>
      <c r="F544" s="39" t="s">
        <v>66</v>
      </c>
      <c r="G544" s="40">
        <v>2700000</v>
      </c>
      <c r="H544" s="40">
        <v>148500</v>
      </c>
      <c r="I544" s="40">
        <v>2848500</v>
      </c>
    </row>
    <row r="545" spans="1:9" ht="24.75" customHeight="1" x14ac:dyDescent="0.2">
      <c r="A545" s="37">
        <v>2517</v>
      </c>
      <c r="B545" s="38">
        <v>23.47</v>
      </c>
      <c r="C545" s="38">
        <v>3.34</v>
      </c>
      <c r="D545" s="38">
        <v>26.81</v>
      </c>
      <c r="E545" s="39" t="s">
        <v>64</v>
      </c>
      <c r="F545" s="39" t="s">
        <v>66</v>
      </c>
      <c r="G545" s="40">
        <v>2700000</v>
      </c>
      <c r="H545" s="40">
        <v>148500</v>
      </c>
      <c r="I545" s="40">
        <v>2848500</v>
      </c>
    </row>
    <row r="546" spans="1:9" ht="24.75" customHeight="1" x14ac:dyDescent="0.2">
      <c r="A546" s="37">
        <v>2518</v>
      </c>
      <c r="B546" s="38">
        <v>23.47</v>
      </c>
      <c r="C546" s="38">
        <v>3.34</v>
      </c>
      <c r="D546" s="38">
        <v>26.81</v>
      </c>
      <c r="E546" s="39" t="s">
        <v>64</v>
      </c>
      <c r="F546" s="39" t="s">
        <v>66</v>
      </c>
      <c r="G546" s="40">
        <v>2700000</v>
      </c>
      <c r="H546" s="40">
        <v>148500</v>
      </c>
      <c r="I546" s="40">
        <v>2848500</v>
      </c>
    </row>
    <row r="547" spans="1:9" ht="24.75" customHeight="1" x14ac:dyDescent="0.2">
      <c r="A547" s="37">
        <v>2519</v>
      </c>
      <c r="B547" s="38">
        <v>23.47</v>
      </c>
      <c r="C547" s="38">
        <v>3.34</v>
      </c>
      <c r="D547" s="38">
        <v>26.81</v>
      </c>
      <c r="E547" s="39" t="s">
        <v>64</v>
      </c>
      <c r="F547" s="39" t="s">
        <v>66</v>
      </c>
      <c r="G547" s="40">
        <v>2700000</v>
      </c>
      <c r="H547" s="40">
        <v>148500</v>
      </c>
      <c r="I547" s="40">
        <v>2848500</v>
      </c>
    </row>
    <row r="548" spans="1:9" ht="24.75" customHeight="1" x14ac:dyDescent="0.2">
      <c r="A548" s="37">
        <v>2520</v>
      </c>
      <c r="B548" s="38">
        <v>23.47</v>
      </c>
      <c r="C548" s="38">
        <v>3.34</v>
      </c>
      <c r="D548" s="38">
        <v>26.81</v>
      </c>
      <c r="E548" s="39" t="s">
        <v>64</v>
      </c>
      <c r="F548" s="39" t="s">
        <v>66</v>
      </c>
      <c r="G548" s="40">
        <v>2700000</v>
      </c>
      <c r="H548" s="40">
        <v>148500</v>
      </c>
      <c r="I548" s="40">
        <v>2848500</v>
      </c>
    </row>
    <row r="549" spans="1:9" ht="24.75" customHeight="1" x14ac:dyDescent="0.2">
      <c r="A549" s="37">
        <v>2521</v>
      </c>
      <c r="B549" s="38">
        <v>23.47</v>
      </c>
      <c r="C549" s="38">
        <v>3.34</v>
      </c>
      <c r="D549" s="38">
        <v>26.81</v>
      </c>
      <c r="E549" s="39" t="s">
        <v>64</v>
      </c>
      <c r="F549" s="39" t="s">
        <v>66</v>
      </c>
      <c r="G549" s="40">
        <v>2700000</v>
      </c>
      <c r="H549" s="40">
        <v>148500</v>
      </c>
      <c r="I549" s="40">
        <v>2848500</v>
      </c>
    </row>
    <row r="550" spans="1:9" ht="24.75" customHeight="1" x14ac:dyDescent="0.2">
      <c r="A550" s="37">
        <v>2522</v>
      </c>
      <c r="B550" s="38">
        <v>23.47</v>
      </c>
      <c r="C550" s="38">
        <v>3.34</v>
      </c>
      <c r="D550" s="38">
        <v>26.81</v>
      </c>
      <c r="E550" s="39" t="s">
        <v>64</v>
      </c>
      <c r="F550" s="39" t="s">
        <v>66</v>
      </c>
      <c r="G550" s="40">
        <v>2700000</v>
      </c>
      <c r="H550" s="40">
        <v>148500</v>
      </c>
      <c r="I550" s="40">
        <v>2848500</v>
      </c>
    </row>
    <row r="551" spans="1:9" ht="24.75" customHeight="1" x14ac:dyDescent="0.2">
      <c r="A551" s="37">
        <v>2523</v>
      </c>
      <c r="B551" s="38">
        <v>23.47</v>
      </c>
      <c r="C551" s="38">
        <v>3.34</v>
      </c>
      <c r="D551" s="38">
        <v>26.81</v>
      </c>
      <c r="E551" s="39" t="s">
        <v>64</v>
      </c>
      <c r="F551" s="39" t="s">
        <v>66</v>
      </c>
      <c r="G551" s="40">
        <v>2700000</v>
      </c>
      <c r="H551" s="40">
        <v>148500</v>
      </c>
      <c r="I551" s="40">
        <v>2848500</v>
      </c>
    </row>
    <row r="552" spans="1:9" ht="24.75" customHeight="1" x14ac:dyDescent="0.2">
      <c r="A552" s="37">
        <v>2524</v>
      </c>
      <c r="B552" s="38">
        <v>23.47</v>
      </c>
      <c r="C552" s="38">
        <v>3.34</v>
      </c>
      <c r="D552" s="38">
        <v>26.81</v>
      </c>
      <c r="E552" s="39" t="s">
        <v>64</v>
      </c>
      <c r="F552" s="39" t="s">
        <v>66</v>
      </c>
      <c r="G552" s="40">
        <v>2700000</v>
      </c>
      <c r="H552" s="40">
        <v>148500</v>
      </c>
      <c r="I552" s="40">
        <v>2848500</v>
      </c>
    </row>
    <row r="553" spans="1:9" ht="24.75" customHeight="1" x14ac:dyDescent="0.2">
      <c r="A553" s="37">
        <v>2525</v>
      </c>
      <c r="B553" s="38">
        <v>23.47</v>
      </c>
      <c r="C553" s="38">
        <v>3.34</v>
      </c>
      <c r="D553" s="38">
        <v>26.81</v>
      </c>
      <c r="E553" s="39" t="s">
        <v>64</v>
      </c>
      <c r="F553" s="39" t="s">
        <v>66</v>
      </c>
      <c r="G553" s="40">
        <v>2700000</v>
      </c>
      <c r="H553" s="40">
        <v>148500</v>
      </c>
      <c r="I553" s="40">
        <v>2848500</v>
      </c>
    </row>
    <row r="554" spans="1:9" ht="24.75" customHeight="1" x14ac:dyDescent="0.2">
      <c r="A554" s="37">
        <v>2526</v>
      </c>
      <c r="B554" s="38">
        <v>23.47</v>
      </c>
      <c r="C554" s="38">
        <v>3.34</v>
      </c>
      <c r="D554" s="38">
        <v>26.81</v>
      </c>
      <c r="E554" s="39" t="s">
        <v>64</v>
      </c>
      <c r="F554" s="39" t="s">
        <v>66</v>
      </c>
      <c r="G554" s="40">
        <v>2700000</v>
      </c>
      <c r="H554" s="40">
        <v>148500</v>
      </c>
      <c r="I554" s="40">
        <v>2848500</v>
      </c>
    </row>
    <row r="555" spans="1:9" ht="24.75" customHeight="1" x14ac:dyDescent="0.2">
      <c r="A555" s="37">
        <v>2527</v>
      </c>
      <c r="B555" s="38">
        <v>23.47</v>
      </c>
      <c r="C555" s="38">
        <v>3.34</v>
      </c>
      <c r="D555" s="38">
        <v>26.81</v>
      </c>
      <c r="E555" s="39" t="s">
        <v>64</v>
      </c>
      <c r="F555" s="39" t="s">
        <v>66</v>
      </c>
      <c r="G555" s="40">
        <v>2700000</v>
      </c>
      <c r="H555" s="40">
        <v>148500</v>
      </c>
      <c r="I555" s="40">
        <v>2848500</v>
      </c>
    </row>
    <row r="556" spans="1:9" ht="24.75" customHeight="1" x14ac:dyDescent="0.2">
      <c r="A556" s="37">
        <v>2528</v>
      </c>
      <c r="B556" s="38">
        <v>23.47</v>
      </c>
      <c r="C556" s="38">
        <v>3.34</v>
      </c>
      <c r="D556" s="38">
        <v>26.81</v>
      </c>
      <c r="E556" s="39" t="s">
        <v>64</v>
      </c>
      <c r="F556" s="39" t="s">
        <v>66</v>
      </c>
      <c r="G556" s="40">
        <v>2700000</v>
      </c>
      <c r="H556" s="40">
        <v>148500</v>
      </c>
      <c r="I556" s="40">
        <v>2848500</v>
      </c>
    </row>
    <row r="557" spans="1:9" ht="24.75" customHeight="1" x14ac:dyDescent="0.2">
      <c r="A557" s="37">
        <v>2529</v>
      </c>
      <c r="B557" s="38">
        <v>28.87</v>
      </c>
      <c r="C557" s="38">
        <v>3.4</v>
      </c>
      <c r="D557" s="38">
        <v>32.270000000000003</v>
      </c>
      <c r="E557" s="39" t="s">
        <v>67</v>
      </c>
      <c r="F557" s="39" t="s">
        <v>66</v>
      </c>
      <c r="G557" s="40">
        <v>3639776</v>
      </c>
      <c r="H557" s="40">
        <v>178739</v>
      </c>
      <c r="I557" s="40">
        <v>3818515</v>
      </c>
    </row>
    <row r="558" spans="1:9" ht="24.75" customHeight="1" x14ac:dyDescent="0.2">
      <c r="A558" s="37">
        <v>2530</v>
      </c>
      <c r="B558" s="38">
        <v>23.84</v>
      </c>
      <c r="C558" s="38">
        <v>0</v>
      </c>
      <c r="D558" s="38">
        <v>23.84</v>
      </c>
      <c r="E558" s="39" t="s">
        <v>61</v>
      </c>
      <c r="F558" s="39" t="s">
        <v>66</v>
      </c>
      <c r="G558" s="40">
        <v>2400900</v>
      </c>
      <c r="H558" s="40">
        <v>132050</v>
      </c>
      <c r="I558" s="40">
        <v>2532950</v>
      </c>
    </row>
    <row r="559" spans="1:9" ht="24.75" customHeight="1" x14ac:dyDescent="0.2">
      <c r="A559" s="37">
        <v>2531</v>
      </c>
      <c r="B559" s="38">
        <v>23.47</v>
      </c>
      <c r="C559" s="38">
        <v>3.38</v>
      </c>
      <c r="D559" s="38">
        <v>26.85</v>
      </c>
      <c r="E559" s="39" t="s">
        <v>64</v>
      </c>
      <c r="F559" s="39" t="s">
        <v>66</v>
      </c>
      <c r="G559" s="40">
        <v>2704000</v>
      </c>
      <c r="H559" s="40">
        <v>148720</v>
      </c>
      <c r="I559" s="40">
        <v>2852720</v>
      </c>
    </row>
    <row r="560" spans="1:9" ht="24.75" customHeight="1" x14ac:dyDescent="0.2">
      <c r="A560" s="37">
        <v>2532</v>
      </c>
      <c r="B560" s="38">
        <v>23.47</v>
      </c>
      <c r="C560" s="38">
        <v>3.34</v>
      </c>
      <c r="D560" s="38">
        <v>26.81</v>
      </c>
      <c r="E560" s="39" t="s">
        <v>64</v>
      </c>
      <c r="F560" s="39" t="s">
        <v>66</v>
      </c>
      <c r="G560" s="40">
        <v>2700000</v>
      </c>
      <c r="H560" s="40">
        <v>148500</v>
      </c>
      <c r="I560" s="40">
        <v>2848500</v>
      </c>
    </row>
    <row r="561" spans="1:9" ht="24.75" customHeight="1" x14ac:dyDescent="0.2">
      <c r="A561" s="37">
        <v>2533</v>
      </c>
      <c r="B561" s="38">
        <v>23.47</v>
      </c>
      <c r="C561" s="38">
        <v>3.34</v>
      </c>
      <c r="D561" s="38">
        <v>26.81</v>
      </c>
      <c r="E561" s="39" t="s">
        <v>64</v>
      </c>
      <c r="F561" s="39" t="s">
        <v>66</v>
      </c>
      <c r="G561" s="40">
        <v>2700000</v>
      </c>
      <c r="H561" s="40">
        <v>148500</v>
      </c>
      <c r="I561" s="40">
        <v>2848500</v>
      </c>
    </row>
    <row r="562" spans="1:9" ht="24.75" customHeight="1" x14ac:dyDescent="0.2">
      <c r="A562" s="37">
        <v>2534</v>
      </c>
      <c r="B562" s="38">
        <v>23.47</v>
      </c>
      <c r="C562" s="38">
        <v>3.34</v>
      </c>
      <c r="D562" s="38">
        <v>26.81</v>
      </c>
      <c r="E562" s="39" t="s">
        <v>64</v>
      </c>
      <c r="F562" s="39" t="s">
        <v>66</v>
      </c>
      <c r="G562" s="40">
        <v>2700000</v>
      </c>
      <c r="H562" s="40">
        <v>148500</v>
      </c>
      <c r="I562" s="40">
        <v>2848500</v>
      </c>
    </row>
    <row r="563" spans="1:9" ht="24.75" customHeight="1" x14ac:dyDescent="0.2">
      <c r="A563" s="37">
        <v>2535</v>
      </c>
      <c r="B563" s="38">
        <v>23.47</v>
      </c>
      <c r="C563" s="38">
        <v>3.34</v>
      </c>
      <c r="D563" s="38">
        <v>26.81</v>
      </c>
      <c r="E563" s="39" t="s">
        <v>64</v>
      </c>
      <c r="F563" s="39" t="s">
        <v>66</v>
      </c>
      <c r="G563" s="40">
        <v>2700000</v>
      </c>
      <c r="H563" s="40">
        <v>148500</v>
      </c>
      <c r="I563" s="40">
        <v>2848500</v>
      </c>
    </row>
    <row r="564" spans="1:9" ht="24.75" customHeight="1" x14ac:dyDescent="0.2">
      <c r="A564" s="37">
        <v>2536</v>
      </c>
      <c r="B564" s="38">
        <v>23.47</v>
      </c>
      <c r="C564" s="38">
        <v>3.34</v>
      </c>
      <c r="D564" s="38">
        <v>26.81</v>
      </c>
      <c r="E564" s="39" t="s">
        <v>64</v>
      </c>
      <c r="F564" s="39" t="s">
        <v>66</v>
      </c>
      <c r="G564" s="40">
        <v>2700000</v>
      </c>
      <c r="H564" s="40">
        <v>148500</v>
      </c>
      <c r="I564" s="40">
        <v>2848500</v>
      </c>
    </row>
    <row r="565" spans="1:9" ht="24.75" customHeight="1" x14ac:dyDescent="0.2">
      <c r="A565" s="37">
        <v>2537</v>
      </c>
      <c r="B565" s="38">
        <v>23.84</v>
      </c>
      <c r="C565" s="38">
        <v>3.31</v>
      </c>
      <c r="D565" s="38">
        <v>27.15</v>
      </c>
      <c r="E565" s="39" t="s">
        <v>64</v>
      </c>
      <c r="F565" s="39" t="s">
        <v>66</v>
      </c>
      <c r="G565" s="40">
        <v>2734200</v>
      </c>
      <c r="H565" s="40">
        <v>150381</v>
      </c>
      <c r="I565" s="40">
        <v>2884581</v>
      </c>
    </row>
    <row r="566" spans="1:9" ht="24.75" customHeight="1" x14ac:dyDescent="0.2">
      <c r="A566" s="37">
        <v>2543</v>
      </c>
      <c r="B566" s="38">
        <v>24.96</v>
      </c>
      <c r="C566" s="38">
        <v>3.4</v>
      </c>
      <c r="D566" s="38">
        <v>28.36</v>
      </c>
      <c r="E566" s="39" t="s">
        <v>64</v>
      </c>
      <c r="F566" s="39" t="s">
        <v>62</v>
      </c>
      <c r="G566" s="40">
        <v>2921800</v>
      </c>
      <c r="H566" s="40">
        <v>160699</v>
      </c>
      <c r="I566" s="40">
        <v>3082499</v>
      </c>
    </row>
    <row r="567" spans="1:9" ht="24.75" customHeight="1" x14ac:dyDescent="0.2">
      <c r="A567" s="37">
        <v>2545</v>
      </c>
      <c r="B567" s="38">
        <v>23.47</v>
      </c>
      <c r="C567" s="38">
        <v>3.34</v>
      </c>
      <c r="D567" s="38">
        <v>26.81</v>
      </c>
      <c r="E567" s="39" t="s">
        <v>64</v>
      </c>
      <c r="F567" s="39" t="s">
        <v>62</v>
      </c>
      <c r="G567" s="40">
        <v>2762100</v>
      </c>
      <c r="H567" s="40">
        <v>151916</v>
      </c>
      <c r="I567" s="40">
        <v>2914016</v>
      </c>
    </row>
    <row r="568" spans="1:9" ht="24.75" customHeight="1" x14ac:dyDescent="0.2">
      <c r="A568" s="37">
        <v>2546</v>
      </c>
      <c r="B568" s="38">
        <v>23.47</v>
      </c>
      <c r="C568" s="38">
        <v>3.34</v>
      </c>
      <c r="D568" s="38">
        <v>26.81</v>
      </c>
      <c r="E568" s="39" t="s">
        <v>64</v>
      </c>
      <c r="F568" s="39" t="s">
        <v>62</v>
      </c>
      <c r="G568" s="40">
        <v>2762100</v>
      </c>
      <c r="H568" s="40">
        <v>151916</v>
      </c>
      <c r="I568" s="40">
        <v>2914016</v>
      </c>
    </row>
    <row r="569" spans="1:9" ht="24.75" customHeight="1" x14ac:dyDescent="0.2">
      <c r="A569" s="37">
        <v>2547</v>
      </c>
      <c r="B569" s="38">
        <v>23.47</v>
      </c>
      <c r="C569" s="38">
        <v>3.34</v>
      </c>
      <c r="D569" s="38">
        <v>26.81</v>
      </c>
      <c r="E569" s="39" t="s">
        <v>64</v>
      </c>
      <c r="F569" s="39" t="s">
        <v>62</v>
      </c>
      <c r="G569" s="40">
        <v>2762100</v>
      </c>
      <c r="H569" s="40">
        <v>151916</v>
      </c>
      <c r="I569" s="40">
        <v>2914016</v>
      </c>
    </row>
    <row r="570" spans="1:9" ht="24.75" customHeight="1" x14ac:dyDescent="0.2">
      <c r="A570" s="37">
        <v>2548</v>
      </c>
      <c r="B570" s="38">
        <v>23.47</v>
      </c>
      <c r="C570" s="38">
        <v>3.34</v>
      </c>
      <c r="D570" s="38">
        <v>26.81</v>
      </c>
      <c r="E570" s="39" t="s">
        <v>64</v>
      </c>
      <c r="F570" s="39" t="s">
        <v>62</v>
      </c>
      <c r="G570" s="40">
        <v>2762100</v>
      </c>
      <c r="H570" s="40">
        <v>151916</v>
      </c>
      <c r="I570" s="40">
        <v>2914016</v>
      </c>
    </row>
    <row r="571" spans="1:9" ht="24.75" customHeight="1" x14ac:dyDescent="0.2">
      <c r="A571" s="37">
        <v>2549</v>
      </c>
      <c r="B571" s="38">
        <v>23.47</v>
      </c>
      <c r="C571" s="38">
        <v>3.34</v>
      </c>
      <c r="D571" s="38">
        <v>26.81</v>
      </c>
      <c r="E571" s="39" t="s">
        <v>64</v>
      </c>
      <c r="F571" s="39" t="s">
        <v>62</v>
      </c>
      <c r="G571" s="40">
        <v>2762100</v>
      </c>
      <c r="H571" s="40">
        <v>151916</v>
      </c>
      <c r="I571" s="40">
        <v>2914016</v>
      </c>
    </row>
    <row r="572" spans="1:9" ht="24.75" customHeight="1" x14ac:dyDescent="0.2">
      <c r="A572" s="37">
        <v>2550</v>
      </c>
      <c r="B572" s="38">
        <v>23.47</v>
      </c>
      <c r="C572" s="38">
        <v>3.34</v>
      </c>
      <c r="D572" s="38">
        <v>26.81</v>
      </c>
      <c r="E572" s="39" t="s">
        <v>64</v>
      </c>
      <c r="F572" s="39" t="s">
        <v>62</v>
      </c>
      <c r="G572" s="40">
        <v>2762100</v>
      </c>
      <c r="H572" s="40">
        <v>151916</v>
      </c>
      <c r="I572" s="40">
        <v>2914016</v>
      </c>
    </row>
    <row r="573" spans="1:9" ht="24.75" customHeight="1" x14ac:dyDescent="0.2">
      <c r="A573" s="37">
        <v>2551</v>
      </c>
      <c r="B573" s="38">
        <v>23.47</v>
      </c>
      <c r="C573" s="38">
        <v>3.34</v>
      </c>
      <c r="D573" s="38">
        <v>26.81</v>
      </c>
      <c r="E573" s="39" t="s">
        <v>64</v>
      </c>
      <c r="F573" s="39" t="s">
        <v>62</v>
      </c>
      <c r="G573" s="40">
        <v>2762100</v>
      </c>
      <c r="H573" s="40">
        <v>151916</v>
      </c>
      <c r="I573" s="40">
        <v>2914016</v>
      </c>
    </row>
    <row r="574" spans="1:9" ht="24.75" customHeight="1" x14ac:dyDescent="0.2">
      <c r="A574" s="37">
        <v>2552</v>
      </c>
      <c r="B574" s="38">
        <v>39.950000000000003</v>
      </c>
      <c r="C574" s="38">
        <v>6.77</v>
      </c>
      <c r="D574" s="38">
        <v>46.72</v>
      </c>
      <c r="E574" s="39" t="s">
        <v>68</v>
      </c>
      <c r="F574" s="39" t="s">
        <v>62</v>
      </c>
      <c r="G574" s="40">
        <v>5390896</v>
      </c>
      <c r="H574" s="40">
        <v>264732</v>
      </c>
      <c r="I574" s="40">
        <v>5655628</v>
      </c>
    </row>
    <row r="575" spans="1:9" ht="24.75" customHeight="1" x14ac:dyDescent="0.2">
      <c r="A575" s="37">
        <v>2601</v>
      </c>
      <c r="B575" s="38">
        <v>23.84</v>
      </c>
      <c r="C575" s="38">
        <v>0</v>
      </c>
      <c r="D575" s="38">
        <v>23.84</v>
      </c>
      <c r="E575" s="39" t="s">
        <v>61</v>
      </c>
      <c r="F575" s="39" t="s">
        <v>62</v>
      </c>
      <c r="G575" s="40">
        <v>2461500</v>
      </c>
      <c r="H575" s="40">
        <v>135383</v>
      </c>
      <c r="I575" s="40">
        <v>2596883</v>
      </c>
    </row>
    <row r="576" spans="1:9" ht="24.75" customHeight="1" x14ac:dyDescent="0.2">
      <c r="A576" s="37">
        <v>2602</v>
      </c>
      <c r="B576" s="38">
        <v>39.51</v>
      </c>
      <c r="C576" s="38">
        <v>3.31</v>
      </c>
      <c r="D576" s="38">
        <v>42.82</v>
      </c>
      <c r="E576" s="39" t="s">
        <v>63</v>
      </c>
      <c r="F576" s="39" t="s">
        <v>62</v>
      </c>
      <c r="G576" s="40">
        <v>4951744</v>
      </c>
      <c r="H576" s="40">
        <v>243166</v>
      </c>
      <c r="I576" s="40">
        <v>5194910</v>
      </c>
    </row>
    <row r="577" spans="1:9" ht="24.75" customHeight="1" x14ac:dyDescent="0.2">
      <c r="A577" s="37">
        <v>2603</v>
      </c>
      <c r="B577" s="38">
        <v>23.65</v>
      </c>
      <c r="C577" s="38">
        <v>3.34</v>
      </c>
      <c r="D577" s="38">
        <v>26.99</v>
      </c>
      <c r="E577" s="39" t="s">
        <v>64</v>
      </c>
      <c r="F577" s="39" t="s">
        <v>62</v>
      </c>
      <c r="G577" s="40">
        <v>2786700</v>
      </c>
      <c r="H577" s="40">
        <v>153269</v>
      </c>
      <c r="I577" s="40">
        <v>2939969</v>
      </c>
    </row>
    <row r="578" spans="1:9" ht="24.75" customHeight="1" x14ac:dyDescent="0.2">
      <c r="A578" s="37">
        <v>2605</v>
      </c>
      <c r="B578" s="38">
        <v>23.47</v>
      </c>
      <c r="C578" s="38">
        <v>3.34</v>
      </c>
      <c r="D578" s="38">
        <v>26.81</v>
      </c>
      <c r="E578" s="39" t="s">
        <v>64</v>
      </c>
      <c r="F578" s="39" t="s">
        <v>62</v>
      </c>
      <c r="G578" s="40">
        <v>2768200</v>
      </c>
      <c r="H578" s="40">
        <v>152251</v>
      </c>
      <c r="I578" s="40">
        <v>2920451</v>
      </c>
    </row>
    <row r="579" spans="1:9" ht="24.75" customHeight="1" x14ac:dyDescent="0.2">
      <c r="A579" s="37">
        <v>2606</v>
      </c>
      <c r="B579" s="38">
        <v>23.47</v>
      </c>
      <c r="C579" s="38">
        <v>3.34</v>
      </c>
      <c r="D579" s="38">
        <v>26.81</v>
      </c>
      <c r="E579" s="39" t="s">
        <v>64</v>
      </c>
      <c r="F579" s="39" t="s">
        <v>62</v>
      </c>
      <c r="G579" s="40">
        <v>2768200</v>
      </c>
      <c r="H579" s="40">
        <v>152251</v>
      </c>
      <c r="I579" s="40">
        <v>2920451</v>
      </c>
    </row>
    <row r="580" spans="1:9" ht="24.75" customHeight="1" x14ac:dyDescent="0.2">
      <c r="A580" s="37">
        <v>2607</v>
      </c>
      <c r="B580" s="38">
        <v>23.47</v>
      </c>
      <c r="C580" s="38">
        <v>3.34</v>
      </c>
      <c r="D580" s="38">
        <v>26.81</v>
      </c>
      <c r="E580" s="39" t="s">
        <v>64</v>
      </c>
      <c r="F580" s="39" t="s">
        <v>62</v>
      </c>
      <c r="G580" s="40">
        <v>2768200</v>
      </c>
      <c r="H580" s="40">
        <v>152251</v>
      </c>
      <c r="I580" s="40">
        <v>2920451</v>
      </c>
    </row>
    <row r="581" spans="1:9" ht="24.75" customHeight="1" x14ac:dyDescent="0.2">
      <c r="A581" s="37">
        <v>2608</v>
      </c>
      <c r="B581" s="38">
        <v>23.47</v>
      </c>
      <c r="C581" s="38">
        <v>3.34</v>
      </c>
      <c r="D581" s="38">
        <v>26.81</v>
      </c>
      <c r="E581" s="39" t="s">
        <v>64</v>
      </c>
      <c r="F581" s="39" t="s">
        <v>62</v>
      </c>
      <c r="G581" s="40">
        <v>2768200</v>
      </c>
      <c r="H581" s="40">
        <v>152251</v>
      </c>
      <c r="I581" s="40">
        <v>2920451</v>
      </c>
    </row>
    <row r="582" spans="1:9" ht="24.75" customHeight="1" x14ac:dyDescent="0.2">
      <c r="A582" s="37">
        <v>2609</v>
      </c>
      <c r="B582" s="38">
        <v>23.47</v>
      </c>
      <c r="C582" s="38">
        <v>3.34</v>
      </c>
      <c r="D582" s="38">
        <v>26.81</v>
      </c>
      <c r="E582" s="39" t="s">
        <v>64</v>
      </c>
      <c r="F582" s="39" t="s">
        <v>62</v>
      </c>
      <c r="G582" s="40">
        <v>2768200</v>
      </c>
      <c r="H582" s="40">
        <v>152251</v>
      </c>
      <c r="I582" s="40">
        <v>2920451</v>
      </c>
    </row>
    <row r="583" spans="1:9" ht="24.75" customHeight="1" x14ac:dyDescent="0.2">
      <c r="A583" s="37">
        <v>2610</v>
      </c>
      <c r="B583" s="38">
        <v>23.47</v>
      </c>
      <c r="C583" s="38">
        <v>3.34</v>
      </c>
      <c r="D583" s="38">
        <v>26.81</v>
      </c>
      <c r="E583" s="39" t="s">
        <v>64</v>
      </c>
      <c r="F583" s="39" t="s">
        <v>62</v>
      </c>
      <c r="G583" s="40">
        <v>2768200</v>
      </c>
      <c r="H583" s="40">
        <v>152251</v>
      </c>
      <c r="I583" s="40">
        <v>2920451</v>
      </c>
    </row>
    <row r="584" spans="1:9" ht="24.75" customHeight="1" x14ac:dyDescent="0.2">
      <c r="A584" s="37">
        <v>2611</v>
      </c>
      <c r="B584" s="38">
        <v>23.47</v>
      </c>
      <c r="C584" s="38">
        <v>3.34</v>
      </c>
      <c r="D584" s="38">
        <v>26.81</v>
      </c>
      <c r="E584" s="39" t="s">
        <v>64</v>
      </c>
      <c r="F584" s="39" t="s">
        <v>62</v>
      </c>
      <c r="G584" s="40">
        <v>2768200</v>
      </c>
      <c r="H584" s="40">
        <v>152251</v>
      </c>
      <c r="I584" s="40">
        <v>2920451</v>
      </c>
    </row>
    <row r="585" spans="1:9" ht="24.75" customHeight="1" x14ac:dyDescent="0.2">
      <c r="A585" s="37">
        <v>2612</v>
      </c>
      <c r="B585" s="38">
        <v>23.84</v>
      </c>
      <c r="C585" s="38">
        <v>3.4</v>
      </c>
      <c r="D585" s="38">
        <v>27.24</v>
      </c>
      <c r="E585" s="39" t="s">
        <v>64</v>
      </c>
      <c r="F585" s="39" t="s">
        <v>62</v>
      </c>
      <c r="G585" s="40">
        <v>2812600</v>
      </c>
      <c r="H585" s="40">
        <v>154693</v>
      </c>
      <c r="I585" s="40">
        <v>2967293</v>
      </c>
    </row>
    <row r="586" spans="1:9" ht="24.75" customHeight="1" x14ac:dyDescent="0.2">
      <c r="A586" s="37">
        <v>2614</v>
      </c>
      <c r="B586" s="38">
        <v>32.520000000000003</v>
      </c>
      <c r="C586" s="38">
        <v>0</v>
      </c>
      <c r="D586" s="38">
        <v>32.520000000000003</v>
      </c>
      <c r="E586" s="39" t="s">
        <v>65</v>
      </c>
      <c r="F586" s="39" t="s">
        <v>66</v>
      </c>
      <c r="G586" s="40">
        <v>3673488</v>
      </c>
      <c r="H586" s="40">
        <v>180395</v>
      </c>
      <c r="I586" s="40">
        <v>3853883</v>
      </c>
    </row>
    <row r="587" spans="1:9" ht="24.75" customHeight="1" x14ac:dyDescent="0.2">
      <c r="A587" s="37">
        <v>2615</v>
      </c>
      <c r="B587" s="38">
        <v>26.81</v>
      </c>
      <c r="C587" s="38">
        <v>0</v>
      </c>
      <c r="D587" s="38">
        <v>26.81</v>
      </c>
      <c r="E587" s="39" t="s">
        <v>61</v>
      </c>
      <c r="F587" s="39" t="s">
        <v>66</v>
      </c>
      <c r="G587" s="40">
        <v>2704000</v>
      </c>
      <c r="H587" s="40">
        <v>148720</v>
      </c>
      <c r="I587" s="40">
        <v>2852720</v>
      </c>
    </row>
    <row r="588" spans="1:9" ht="24.75" customHeight="1" x14ac:dyDescent="0.2">
      <c r="A588" s="37">
        <v>2616</v>
      </c>
      <c r="B588" s="38">
        <v>26.81</v>
      </c>
      <c r="C588" s="38">
        <v>0</v>
      </c>
      <c r="D588" s="38">
        <v>26.81</v>
      </c>
      <c r="E588" s="39" t="s">
        <v>61</v>
      </c>
      <c r="F588" s="39" t="s">
        <v>66</v>
      </c>
      <c r="G588" s="40">
        <v>2704000</v>
      </c>
      <c r="H588" s="40">
        <v>148720</v>
      </c>
      <c r="I588" s="40">
        <v>2852720</v>
      </c>
    </row>
    <row r="589" spans="1:9" ht="24.75" customHeight="1" x14ac:dyDescent="0.2">
      <c r="A589" s="37">
        <v>2617</v>
      </c>
      <c r="B589" s="38">
        <v>23.47</v>
      </c>
      <c r="C589" s="38">
        <v>3.34</v>
      </c>
      <c r="D589" s="38">
        <v>26.81</v>
      </c>
      <c r="E589" s="39" t="s">
        <v>64</v>
      </c>
      <c r="F589" s="39" t="s">
        <v>66</v>
      </c>
      <c r="G589" s="40">
        <v>2704000</v>
      </c>
      <c r="H589" s="40">
        <v>148720</v>
      </c>
      <c r="I589" s="40">
        <v>2852720</v>
      </c>
    </row>
    <row r="590" spans="1:9" ht="24.75" customHeight="1" x14ac:dyDescent="0.2">
      <c r="A590" s="37">
        <v>2618</v>
      </c>
      <c r="B590" s="38">
        <v>23.47</v>
      </c>
      <c r="C590" s="38">
        <v>3.34</v>
      </c>
      <c r="D590" s="38">
        <v>26.81</v>
      </c>
      <c r="E590" s="39" t="s">
        <v>64</v>
      </c>
      <c r="F590" s="39" t="s">
        <v>66</v>
      </c>
      <c r="G590" s="40">
        <v>2704000</v>
      </c>
      <c r="H590" s="40">
        <v>148720</v>
      </c>
      <c r="I590" s="40">
        <v>2852720</v>
      </c>
    </row>
    <row r="591" spans="1:9" ht="24.75" customHeight="1" x14ac:dyDescent="0.2">
      <c r="A591" s="37">
        <v>2619</v>
      </c>
      <c r="B591" s="38">
        <v>23.47</v>
      </c>
      <c r="C591" s="38">
        <v>3.34</v>
      </c>
      <c r="D591" s="38">
        <v>26.81</v>
      </c>
      <c r="E591" s="39" t="s">
        <v>64</v>
      </c>
      <c r="F591" s="39" t="s">
        <v>66</v>
      </c>
      <c r="G591" s="40">
        <v>2704000</v>
      </c>
      <c r="H591" s="40">
        <v>148720</v>
      </c>
      <c r="I591" s="40">
        <v>2852720</v>
      </c>
    </row>
    <row r="592" spans="1:9" ht="24.75" customHeight="1" x14ac:dyDescent="0.2">
      <c r="A592" s="37">
        <v>2620</v>
      </c>
      <c r="B592" s="38">
        <v>23.47</v>
      </c>
      <c r="C592" s="38">
        <v>3.34</v>
      </c>
      <c r="D592" s="38">
        <v>26.81</v>
      </c>
      <c r="E592" s="39" t="s">
        <v>64</v>
      </c>
      <c r="F592" s="39" t="s">
        <v>66</v>
      </c>
      <c r="G592" s="40">
        <v>2704000</v>
      </c>
      <c r="H592" s="40">
        <v>148720</v>
      </c>
      <c r="I592" s="40">
        <v>2852720</v>
      </c>
    </row>
    <row r="593" spans="1:9" ht="24.75" customHeight="1" x14ac:dyDescent="0.2">
      <c r="A593" s="37">
        <v>2621</v>
      </c>
      <c r="B593" s="38">
        <v>23.47</v>
      </c>
      <c r="C593" s="38">
        <v>3.34</v>
      </c>
      <c r="D593" s="38">
        <v>26.81</v>
      </c>
      <c r="E593" s="39" t="s">
        <v>64</v>
      </c>
      <c r="F593" s="39" t="s">
        <v>66</v>
      </c>
      <c r="G593" s="40">
        <v>2704000</v>
      </c>
      <c r="H593" s="40">
        <v>148720</v>
      </c>
      <c r="I593" s="40">
        <v>2852720</v>
      </c>
    </row>
    <row r="594" spans="1:9" ht="24.75" customHeight="1" x14ac:dyDescent="0.2">
      <c r="A594" s="37">
        <v>2622</v>
      </c>
      <c r="B594" s="38">
        <v>23.47</v>
      </c>
      <c r="C594" s="38">
        <v>3.34</v>
      </c>
      <c r="D594" s="38">
        <v>26.81</v>
      </c>
      <c r="E594" s="39" t="s">
        <v>64</v>
      </c>
      <c r="F594" s="39" t="s">
        <v>66</v>
      </c>
      <c r="G594" s="40">
        <v>2704000</v>
      </c>
      <c r="H594" s="40">
        <v>148720</v>
      </c>
      <c r="I594" s="40">
        <v>2852720</v>
      </c>
    </row>
    <row r="595" spans="1:9" ht="24.75" customHeight="1" x14ac:dyDescent="0.2">
      <c r="A595" s="37">
        <v>2623</v>
      </c>
      <c r="B595" s="38">
        <v>23.47</v>
      </c>
      <c r="C595" s="38">
        <v>3.34</v>
      </c>
      <c r="D595" s="38">
        <v>26.81</v>
      </c>
      <c r="E595" s="39" t="s">
        <v>64</v>
      </c>
      <c r="F595" s="39" t="s">
        <v>66</v>
      </c>
      <c r="G595" s="40">
        <v>2704000</v>
      </c>
      <c r="H595" s="40">
        <v>148720</v>
      </c>
      <c r="I595" s="40">
        <v>2852720</v>
      </c>
    </row>
    <row r="596" spans="1:9" ht="24.75" customHeight="1" x14ac:dyDescent="0.2">
      <c r="A596" s="37">
        <v>2624</v>
      </c>
      <c r="B596" s="38">
        <v>23.47</v>
      </c>
      <c r="C596" s="38">
        <v>3.34</v>
      </c>
      <c r="D596" s="38">
        <v>26.81</v>
      </c>
      <c r="E596" s="39" t="s">
        <v>64</v>
      </c>
      <c r="F596" s="39" t="s">
        <v>66</v>
      </c>
      <c r="G596" s="40">
        <v>2704000</v>
      </c>
      <c r="H596" s="40">
        <v>148720</v>
      </c>
      <c r="I596" s="40">
        <v>2852720</v>
      </c>
    </row>
    <row r="597" spans="1:9" ht="24.75" customHeight="1" x14ac:dyDescent="0.2">
      <c r="A597" s="37">
        <v>2625</v>
      </c>
      <c r="B597" s="38">
        <v>23.47</v>
      </c>
      <c r="C597" s="38">
        <v>3.34</v>
      </c>
      <c r="D597" s="38">
        <v>26.81</v>
      </c>
      <c r="E597" s="39" t="s">
        <v>64</v>
      </c>
      <c r="F597" s="39" t="s">
        <v>66</v>
      </c>
      <c r="G597" s="40">
        <v>2704000</v>
      </c>
      <c r="H597" s="40">
        <v>148720</v>
      </c>
      <c r="I597" s="40">
        <v>2852720</v>
      </c>
    </row>
    <row r="598" spans="1:9" ht="24.75" customHeight="1" x14ac:dyDescent="0.2">
      <c r="A598" s="37">
        <v>2626</v>
      </c>
      <c r="B598" s="38">
        <v>23.47</v>
      </c>
      <c r="C598" s="38">
        <v>3.34</v>
      </c>
      <c r="D598" s="38">
        <v>26.81</v>
      </c>
      <c r="E598" s="39" t="s">
        <v>64</v>
      </c>
      <c r="F598" s="39" t="s">
        <v>66</v>
      </c>
      <c r="G598" s="40">
        <v>2704000</v>
      </c>
      <c r="H598" s="40">
        <v>148720</v>
      </c>
      <c r="I598" s="40">
        <v>2852720</v>
      </c>
    </row>
    <row r="599" spans="1:9" ht="24.75" customHeight="1" x14ac:dyDescent="0.2">
      <c r="A599" s="37">
        <v>2627</v>
      </c>
      <c r="B599" s="38">
        <v>23.47</v>
      </c>
      <c r="C599" s="38">
        <v>3.34</v>
      </c>
      <c r="D599" s="38">
        <v>26.81</v>
      </c>
      <c r="E599" s="39" t="s">
        <v>64</v>
      </c>
      <c r="F599" s="39" t="s">
        <v>66</v>
      </c>
      <c r="G599" s="40">
        <v>2704000</v>
      </c>
      <c r="H599" s="40">
        <v>148720</v>
      </c>
      <c r="I599" s="40">
        <v>2852720</v>
      </c>
    </row>
    <row r="600" spans="1:9" ht="24.75" customHeight="1" x14ac:dyDescent="0.2">
      <c r="A600" s="37">
        <v>2628</v>
      </c>
      <c r="B600" s="38">
        <v>23.47</v>
      </c>
      <c r="C600" s="38">
        <v>3.34</v>
      </c>
      <c r="D600" s="38">
        <v>26.81</v>
      </c>
      <c r="E600" s="39" t="s">
        <v>64</v>
      </c>
      <c r="F600" s="39" t="s">
        <v>66</v>
      </c>
      <c r="G600" s="40">
        <v>2704000</v>
      </c>
      <c r="H600" s="40">
        <v>148720</v>
      </c>
      <c r="I600" s="40">
        <v>2852720</v>
      </c>
    </row>
    <row r="601" spans="1:9" ht="24.75" customHeight="1" x14ac:dyDescent="0.2">
      <c r="A601" s="37">
        <v>2629</v>
      </c>
      <c r="B601" s="38">
        <v>28.87</v>
      </c>
      <c r="C601" s="38">
        <v>3.4</v>
      </c>
      <c r="D601" s="38">
        <v>32.270000000000003</v>
      </c>
      <c r="E601" s="39" t="s">
        <v>67</v>
      </c>
      <c r="F601" s="39" t="s">
        <v>66</v>
      </c>
      <c r="G601" s="40">
        <v>3645152</v>
      </c>
      <c r="H601" s="40">
        <v>179003</v>
      </c>
      <c r="I601" s="40">
        <v>3824155</v>
      </c>
    </row>
    <row r="602" spans="1:9" ht="24.75" customHeight="1" x14ac:dyDescent="0.2">
      <c r="A602" s="37">
        <v>2630</v>
      </c>
      <c r="B602" s="38">
        <v>23.84</v>
      </c>
      <c r="C602" s="38">
        <v>0</v>
      </c>
      <c r="D602" s="38">
        <v>23.84</v>
      </c>
      <c r="E602" s="39" t="s">
        <v>61</v>
      </c>
      <c r="F602" s="39" t="s">
        <v>66</v>
      </c>
      <c r="G602" s="40">
        <v>2404400</v>
      </c>
      <c r="H602" s="40">
        <v>132242</v>
      </c>
      <c r="I602" s="40">
        <v>2536642</v>
      </c>
    </row>
    <row r="603" spans="1:9" ht="24.75" customHeight="1" x14ac:dyDescent="0.2">
      <c r="A603" s="37">
        <v>2631</v>
      </c>
      <c r="B603" s="38">
        <v>23.47</v>
      </c>
      <c r="C603" s="38">
        <v>3.38</v>
      </c>
      <c r="D603" s="38">
        <v>26.85</v>
      </c>
      <c r="E603" s="39" t="s">
        <v>64</v>
      </c>
      <c r="F603" s="39" t="s">
        <v>66</v>
      </c>
      <c r="G603" s="40">
        <v>2708000</v>
      </c>
      <c r="H603" s="40">
        <v>148940</v>
      </c>
      <c r="I603" s="40">
        <v>2856940</v>
      </c>
    </row>
    <row r="604" spans="1:9" ht="24.75" customHeight="1" x14ac:dyDescent="0.2">
      <c r="A604" s="37">
        <v>2632</v>
      </c>
      <c r="B604" s="38">
        <v>23.47</v>
      </c>
      <c r="C604" s="38">
        <v>3.34</v>
      </c>
      <c r="D604" s="38">
        <v>26.81</v>
      </c>
      <c r="E604" s="39" t="s">
        <v>64</v>
      </c>
      <c r="F604" s="39" t="s">
        <v>66</v>
      </c>
      <c r="G604" s="40">
        <v>2704000</v>
      </c>
      <c r="H604" s="40">
        <v>148720</v>
      </c>
      <c r="I604" s="40">
        <v>2852720</v>
      </c>
    </row>
    <row r="605" spans="1:9" ht="24.75" customHeight="1" x14ac:dyDescent="0.2">
      <c r="A605" s="37">
        <v>2633</v>
      </c>
      <c r="B605" s="38">
        <v>23.47</v>
      </c>
      <c r="C605" s="38">
        <v>3.34</v>
      </c>
      <c r="D605" s="38">
        <v>26.81</v>
      </c>
      <c r="E605" s="39" t="s">
        <v>64</v>
      </c>
      <c r="F605" s="39" t="s">
        <v>66</v>
      </c>
      <c r="G605" s="40">
        <v>2704000</v>
      </c>
      <c r="H605" s="40">
        <v>148720</v>
      </c>
      <c r="I605" s="40">
        <v>2852720</v>
      </c>
    </row>
    <row r="606" spans="1:9" ht="24.75" customHeight="1" x14ac:dyDescent="0.2">
      <c r="A606" s="37">
        <v>2634</v>
      </c>
      <c r="B606" s="38">
        <v>23.47</v>
      </c>
      <c r="C606" s="38">
        <v>3.34</v>
      </c>
      <c r="D606" s="38">
        <v>26.81</v>
      </c>
      <c r="E606" s="39" t="s">
        <v>64</v>
      </c>
      <c r="F606" s="39" t="s">
        <v>66</v>
      </c>
      <c r="G606" s="40">
        <v>2704000</v>
      </c>
      <c r="H606" s="40">
        <v>148720</v>
      </c>
      <c r="I606" s="40">
        <v>2852720</v>
      </c>
    </row>
    <row r="607" spans="1:9" ht="24.75" customHeight="1" x14ac:dyDescent="0.2">
      <c r="A607" s="37">
        <v>2635</v>
      </c>
      <c r="B607" s="38">
        <v>23.47</v>
      </c>
      <c r="C607" s="38">
        <v>3.34</v>
      </c>
      <c r="D607" s="38">
        <v>26.81</v>
      </c>
      <c r="E607" s="39" t="s">
        <v>64</v>
      </c>
      <c r="F607" s="39" t="s">
        <v>66</v>
      </c>
      <c r="G607" s="40">
        <v>2704000</v>
      </c>
      <c r="H607" s="40">
        <v>148720</v>
      </c>
      <c r="I607" s="40">
        <v>2852720</v>
      </c>
    </row>
    <row r="608" spans="1:9" ht="24.75" customHeight="1" x14ac:dyDescent="0.2">
      <c r="A608" s="37">
        <v>2636</v>
      </c>
      <c r="B608" s="38">
        <v>23.47</v>
      </c>
      <c r="C608" s="38">
        <v>3.34</v>
      </c>
      <c r="D608" s="38">
        <v>26.81</v>
      </c>
      <c r="E608" s="39" t="s">
        <v>64</v>
      </c>
      <c r="F608" s="39" t="s">
        <v>66</v>
      </c>
      <c r="G608" s="40">
        <v>2704000</v>
      </c>
      <c r="H608" s="40">
        <v>148720</v>
      </c>
      <c r="I608" s="40">
        <v>2852720</v>
      </c>
    </row>
    <row r="609" spans="1:9" ht="24.75" customHeight="1" x14ac:dyDescent="0.2">
      <c r="A609" s="37">
        <v>2637</v>
      </c>
      <c r="B609" s="38">
        <v>23.84</v>
      </c>
      <c r="C609" s="38">
        <v>3.31</v>
      </c>
      <c r="D609" s="38">
        <v>27.15</v>
      </c>
      <c r="E609" s="39" t="s">
        <v>64</v>
      </c>
      <c r="F609" s="39" t="s">
        <v>66</v>
      </c>
      <c r="G609" s="40">
        <v>2738300</v>
      </c>
      <c r="H609" s="40">
        <v>150607</v>
      </c>
      <c r="I609" s="40">
        <v>2888907</v>
      </c>
    </row>
    <row r="610" spans="1:9" ht="24.75" customHeight="1" x14ac:dyDescent="0.2">
      <c r="A610" s="37">
        <v>2643</v>
      </c>
      <c r="B610" s="38">
        <v>24.96</v>
      </c>
      <c r="C610" s="38">
        <v>3.4</v>
      </c>
      <c r="D610" s="38">
        <v>28.36</v>
      </c>
      <c r="E610" s="39" t="s">
        <v>64</v>
      </c>
      <c r="F610" s="39" t="s">
        <v>62</v>
      </c>
      <c r="G610" s="40">
        <v>2928200</v>
      </c>
      <c r="H610" s="40">
        <v>161051</v>
      </c>
      <c r="I610" s="40">
        <v>3089251</v>
      </c>
    </row>
    <row r="611" spans="1:9" ht="24.75" customHeight="1" x14ac:dyDescent="0.2">
      <c r="A611" s="37">
        <v>2645</v>
      </c>
      <c r="B611" s="38">
        <v>23.47</v>
      </c>
      <c r="C611" s="38">
        <v>3.34</v>
      </c>
      <c r="D611" s="38">
        <v>26.81</v>
      </c>
      <c r="E611" s="39" t="s">
        <v>64</v>
      </c>
      <c r="F611" s="39" t="s">
        <v>62</v>
      </c>
      <c r="G611" s="40">
        <v>2768100</v>
      </c>
      <c r="H611" s="40">
        <v>152246</v>
      </c>
      <c r="I611" s="40">
        <v>2920346</v>
      </c>
    </row>
    <row r="612" spans="1:9" ht="24.75" customHeight="1" x14ac:dyDescent="0.2">
      <c r="A612" s="37">
        <v>2646</v>
      </c>
      <c r="B612" s="38">
        <v>23.47</v>
      </c>
      <c r="C612" s="38">
        <v>3.34</v>
      </c>
      <c r="D612" s="38">
        <v>26.81</v>
      </c>
      <c r="E612" s="39" t="s">
        <v>64</v>
      </c>
      <c r="F612" s="39" t="s">
        <v>62</v>
      </c>
      <c r="G612" s="40">
        <v>2768100</v>
      </c>
      <c r="H612" s="40">
        <v>152246</v>
      </c>
      <c r="I612" s="40">
        <v>2920346</v>
      </c>
    </row>
    <row r="613" spans="1:9" ht="24.75" customHeight="1" x14ac:dyDescent="0.2">
      <c r="A613" s="37">
        <v>2647</v>
      </c>
      <c r="B613" s="38">
        <v>23.47</v>
      </c>
      <c r="C613" s="38">
        <v>3.34</v>
      </c>
      <c r="D613" s="38">
        <v>26.81</v>
      </c>
      <c r="E613" s="39" t="s">
        <v>64</v>
      </c>
      <c r="F613" s="39" t="s">
        <v>62</v>
      </c>
      <c r="G613" s="40">
        <v>2768100</v>
      </c>
      <c r="H613" s="40">
        <v>152246</v>
      </c>
      <c r="I613" s="40">
        <v>2920346</v>
      </c>
    </row>
    <row r="614" spans="1:9" ht="24.75" customHeight="1" x14ac:dyDescent="0.2">
      <c r="A614" s="37">
        <v>2648</v>
      </c>
      <c r="B614" s="38">
        <v>23.47</v>
      </c>
      <c r="C614" s="38">
        <v>3.34</v>
      </c>
      <c r="D614" s="38">
        <v>26.81</v>
      </c>
      <c r="E614" s="39" t="s">
        <v>64</v>
      </c>
      <c r="F614" s="39" t="s">
        <v>62</v>
      </c>
      <c r="G614" s="40">
        <v>2768100</v>
      </c>
      <c r="H614" s="40">
        <v>152246</v>
      </c>
      <c r="I614" s="40">
        <v>2920346</v>
      </c>
    </row>
    <row r="615" spans="1:9" ht="24.75" customHeight="1" x14ac:dyDescent="0.2">
      <c r="A615" s="37">
        <v>2649</v>
      </c>
      <c r="B615" s="38">
        <v>23.47</v>
      </c>
      <c r="C615" s="38">
        <v>3.34</v>
      </c>
      <c r="D615" s="38">
        <v>26.81</v>
      </c>
      <c r="E615" s="39" t="s">
        <v>64</v>
      </c>
      <c r="F615" s="39" t="s">
        <v>62</v>
      </c>
      <c r="G615" s="40">
        <v>2768100</v>
      </c>
      <c r="H615" s="40">
        <v>152246</v>
      </c>
      <c r="I615" s="40">
        <v>2920346</v>
      </c>
    </row>
    <row r="616" spans="1:9" ht="24.75" customHeight="1" x14ac:dyDescent="0.2">
      <c r="A616" s="37">
        <v>2650</v>
      </c>
      <c r="B616" s="38">
        <v>23.47</v>
      </c>
      <c r="C616" s="38">
        <v>3.34</v>
      </c>
      <c r="D616" s="38">
        <v>26.81</v>
      </c>
      <c r="E616" s="39" t="s">
        <v>64</v>
      </c>
      <c r="F616" s="39" t="s">
        <v>62</v>
      </c>
      <c r="G616" s="40">
        <v>2768100</v>
      </c>
      <c r="H616" s="40">
        <v>152246</v>
      </c>
      <c r="I616" s="40">
        <v>2920346</v>
      </c>
    </row>
    <row r="617" spans="1:9" ht="24.75" customHeight="1" x14ac:dyDescent="0.2">
      <c r="A617" s="37">
        <v>2651</v>
      </c>
      <c r="B617" s="38">
        <v>23.47</v>
      </c>
      <c r="C617" s="38">
        <v>3.34</v>
      </c>
      <c r="D617" s="38">
        <v>26.81</v>
      </c>
      <c r="E617" s="39" t="s">
        <v>64</v>
      </c>
      <c r="F617" s="39" t="s">
        <v>62</v>
      </c>
      <c r="G617" s="40">
        <v>2768100</v>
      </c>
      <c r="H617" s="40">
        <v>152246</v>
      </c>
      <c r="I617" s="40">
        <v>2920346</v>
      </c>
    </row>
    <row r="618" spans="1:9" ht="24.75" customHeight="1" x14ac:dyDescent="0.2">
      <c r="A618" s="37">
        <v>2652</v>
      </c>
      <c r="B618" s="38">
        <v>39.950000000000003</v>
      </c>
      <c r="C618" s="38">
        <v>6.77</v>
      </c>
      <c r="D618" s="38">
        <v>46.72</v>
      </c>
      <c r="E618" s="39" t="s">
        <v>68</v>
      </c>
      <c r="F618" s="39" t="s">
        <v>62</v>
      </c>
      <c r="G618" s="40">
        <v>5402656</v>
      </c>
      <c r="H618" s="40">
        <v>265309</v>
      </c>
      <c r="I618" s="40">
        <v>5667965</v>
      </c>
    </row>
    <row r="619" spans="1:9" ht="24.75" customHeight="1" x14ac:dyDescent="0.2">
      <c r="A619" s="37">
        <v>2701</v>
      </c>
      <c r="B619" s="38">
        <v>23.84</v>
      </c>
      <c r="C619" s="38">
        <v>0</v>
      </c>
      <c r="D619" s="38">
        <v>23.84</v>
      </c>
      <c r="E619" s="39" t="s">
        <v>61</v>
      </c>
      <c r="F619" s="39" t="s">
        <v>62</v>
      </c>
      <c r="G619" s="40">
        <v>2466900</v>
      </c>
      <c r="H619" s="40">
        <v>135680</v>
      </c>
      <c r="I619" s="40">
        <v>2602580</v>
      </c>
    </row>
    <row r="620" spans="1:9" ht="24.75" customHeight="1" x14ac:dyDescent="0.2">
      <c r="A620" s="37">
        <v>2702</v>
      </c>
      <c r="B620" s="38">
        <v>39.51</v>
      </c>
      <c r="C620" s="38">
        <v>3.31</v>
      </c>
      <c r="D620" s="38">
        <v>42.82</v>
      </c>
      <c r="E620" s="39" t="s">
        <v>63</v>
      </c>
      <c r="F620" s="39" t="s">
        <v>62</v>
      </c>
      <c r="G620" s="40">
        <v>4962496</v>
      </c>
      <c r="H620" s="40">
        <v>243694</v>
      </c>
      <c r="I620" s="40">
        <v>5206190</v>
      </c>
    </row>
    <row r="621" spans="1:9" ht="24.75" customHeight="1" x14ac:dyDescent="0.2">
      <c r="A621" s="37">
        <v>2703</v>
      </c>
      <c r="B621" s="38">
        <v>23.65</v>
      </c>
      <c r="C621" s="38">
        <v>3.34</v>
      </c>
      <c r="D621" s="38">
        <v>26.99</v>
      </c>
      <c r="E621" s="39" t="s">
        <v>64</v>
      </c>
      <c r="F621" s="39" t="s">
        <v>62</v>
      </c>
      <c r="G621" s="40">
        <v>2792800</v>
      </c>
      <c r="H621" s="40">
        <v>153604</v>
      </c>
      <c r="I621" s="40">
        <v>2946404</v>
      </c>
    </row>
    <row r="622" spans="1:9" ht="24.75" customHeight="1" x14ac:dyDescent="0.2">
      <c r="A622" s="37">
        <v>2705</v>
      </c>
      <c r="B622" s="38">
        <v>23.47</v>
      </c>
      <c r="C622" s="38">
        <v>3.34</v>
      </c>
      <c r="D622" s="38">
        <v>26.81</v>
      </c>
      <c r="E622" s="39" t="s">
        <v>64</v>
      </c>
      <c r="F622" s="39" t="s">
        <v>62</v>
      </c>
      <c r="G622" s="40">
        <v>2774200</v>
      </c>
      <c r="H622" s="40">
        <v>152581</v>
      </c>
      <c r="I622" s="40">
        <v>2926781</v>
      </c>
    </row>
    <row r="623" spans="1:9" ht="24.75" customHeight="1" x14ac:dyDescent="0.2">
      <c r="A623" s="37">
        <v>2706</v>
      </c>
      <c r="B623" s="38">
        <v>23.47</v>
      </c>
      <c r="C623" s="38">
        <v>3.34</v>
      </c>
      <c r="D623" s="38">
        <v>26.81</v>
      </c>
      <c r="E623" s="39" t="s">
        <v>64</v>
      </c>
      <c r="F623" s="39" t="s">
        <v>62</v>
      </c>
      <c r="G623" s="40">
        <v>2774200</v>
      </c>
      <c r="H623" s="40">
        <v>152581</v>
      </c>
      <c r="I623" s="40">
        <v>2926781</v>
      </c>
    </row>
    <row r="624" spans="1:9" ht="24.75" customHeight="1" x14ac:dyDescent="0.2">
      <c r="A624" s="37">
        <v>2707</v>
      </c>
      <c r="B624" s="38">
        <v>23.47</v>
      </c>
      <c r="C624" s="38">
        <v>3.34</v>
      </c>
      <c r="D624" s="38">
        <v>26.81</v>
      </c>
      <c r="E624" s="39" t="s">
        <v>64</v>
      </c>
      <c r="F624" s="39" t="s">
        <v>62</v>
      </c>
      <c r="G624" s="40">
        <v>2774200</v>
      </c>
      <c r="H624" s="40">
        <v>152581</v>
      </c>
      <c r="I624" s="40">
        <v>2926781</v>
      </c>
    </row>
    <row r="625" spans="1:9" ht="24.75" customHeight="1" x14ac:dyDescent="0.2">
      <c r="A625" s="37">
        <v>2708</v>
      </c>
      <c r="B625" s="38">
        <v>23.47</v>
      </c>
      <c r="C625" s="38">
        <v>3.34</v>
      </c>
      <c r="D625" s="38">
        <v>26.81</v>
      </c>
      <c r="E625" s="39" t="s">
        <v>64</v>
      </c>
      <c r="F625" s="39" t="s">
        <v>62</v>
      </c>
      <c r="G625" s="40">
        <v>2774200</v>
      </c>
      <c r="H625" s="40">
        <v>152581</v>
      </c>
      <c r="I625" s="40">
        <v>2926781</v>
      </c>
    </row>
    <row r="626" spans="1:9" ht="24.75" customHeight="1" x14ac:dyDescent="0.2">
      <c r="A626" s="37">
        <v>2709</v>
      </c>
      <c r="B626" s="38">
        <v>23.47</v>
      </c>
      <c r="C626" s="38">
        <v>3.34</v>
      </c>
      <c r="D626" s="38">
        <v>26.81</v>
      </c>
      <c r="E626" s="39" t="s">
        <v>64</v>
      </c>
      <c r="F626" s="39" t="s">
        <v>62</v>
      </c>
      <c r="G626" s="40">
        <v>2774200</v>
      </c>
      <c r="H626" s="40">
        <v>152581</v>
      </c>
      <c r="I626" s="40">
        <v>2926781</v>
      </c>
    </row>
    <row r="627" spans="1:9" ht="24.75" customHeight="1" x14ac:dyDescent="0.2">
      <c r="A627" s="37">
        <v>2710</v>
      </c>
      <c r="B627" s="38">
        <v>23.47</v>
      </c>
      <c r="C627" s="38">
        <v>3.34</v>
      </c>
      <c r="D627" s="38">
        <v>26.81</v>
      </c>
      <c r="E627" s="39" t="s">
        <v>64</v>
      </c>
      <c r="F627" s="39" t="s">
        <v>62</v>
      </c>
      <c r="G627" s="40">
        <v>2774200</v>
      </c>
      <c r="H627" s="40">
        <v>152581</v>
      </c>
      <c r="I627" s="40">
        <v>2926781</v>
      </c>
    </row>
    <row r="628" spans="1:9" ht="24.75" customHeight="1" x14ac:dyDescent="0.2">
      <c r="A628" s="37">
        <v>2711</v>
      </c>
      <c r="B628" s="38">
        <v>23.47</v>
      </c>
      <c r="C628" s="38">
        <v>3.34</v>
      </c>
      <c r="D628" s="38">
        <v>26.81</v>
      </c>
      <c r="E628" s="39" t="s">
        <v>64</v>
      </c>
      <c r="F628" s="39" t="s">
        <v>62</v>
      </c>
      <c r="G628" s="40">
        <v>2774200</v>
      </c>
      <c r="H628" s="40">
        <v>152581</v>
      </c>
      <c r="I628" s="40">
        <v>2926781</v>
      </c>
    </row>
    <row r="629" spans="1:9" ht="24.75" customHeight="1" x14ac:dyDescent="0.2">
      <c r="A629" s="37">
        <v>2712</v>
      </c>
      <c r="B629" s="38">
        <v>23.84</v>
      </c>
      <c r="C629" s="38">
        <v>3.4</v>
      </c>
      <c r="D629" s="38">
        <v>27.24</v>
      </c>
      <c r="E629" s="39" t="s">
        <v>64</v>
      </c>
      <c r="F629" s="39" t="s">
        <v>62</v>
      </c>
      <c r="G629" s="40">
        <v>2818700</v>
      </c>
      <c r="H629" s="40">
        <v>155029</v>
      </c>
      <c r="I629" s="40">
        <v>2973729</v>
      </c>
    </row>
    <row r="630" spans="1:9" ht="24.75" customHeight="1" x14ac:dyDescent="0.2">
      <c r="A630" s="37">
        <v>2714</v>
      </c>
      <c r="B630" s="38">
        <v>32.520000000000003</v>
      </c>
      <c r="C630" s="38">
        <v>0</v>
      </c>
      <c r="D630" s="38">
        <v>32.520000000000003</v>
      </c>
      <c r="E630" s="39" t="s">
        <v>65</v>
      </c>
      <c r="F630" s="39" t="s">
        <v>66</v>
      </c>
      <c r="G630" s="40">
        <v>3678864</v>
      </c>
      <c r="H630" s="40">
        <v>180659</v>
      </c>
      <c r="I630" s="40">
        <v>3859523</v>
      </c>
    </row>
    <row r="631" spans="1:9" ht="24.75" customHeight="1" x14ac:dyDescent="0.2">
      <c r="A631" s="37">
        <v>2715</v>
      </c>
      <c r="B631" s="38">
        <v>26.81</v>
      </c>
      <c r="C631" s="38">
        <v>0</v>
      </c>
      <c r="D631" s="38">
        <v>26.81</v>
      </c>
      <c r="E631" s="39" t="s">
        <v>61</v>
      </c>
      <c r="F631" s="39" t="s">
        <v>66</v>
      </c>
      <c r="G631" s="40">
        <v>2708000</v>
      </c>
      <c r="H631" s="40">
        <v>148940</v>
      </c>
      <c r="I631" s="40">
        <v>2856940</v>
      </c>
    </row>
    <row r="632" spans="1:9" ht="24.75" customHeight="1" x14ac:dyDescent="0.2">
      <c r="A632" s="37">
        <v>2716</v>
      </c>
      <c r="B632" s="38">
        <v>26.81</v>
      </c>
      <c r="C632" s="38">
        <v>0</v>
      </c>
      <c r="D632" s="38">
        <v>26.81</v>
      </c>
      <c r="E632" s="39" t="s">
        <v>61</v>
      </c>
      <c r="F632" s="39" t="s">
        <v>66</v>
      </c>
      <c r="G632" s="40">
        <v>2708000</v>
      </c>
      <c r="H632" s="40">
        <v>148940</v>
      </c>
      <c r="I632" s="40">
        <v>2856940</v>
      </c>
    </row>
    <row r="633" spans="1:9" ht="24.75" customHeight="1" x14ac:dyDescent="0.2">
      <c r="A633" s="37">
        <v>2717</v>
      </c>
      <c r="B633" s="38">
        <v>23.47</v>
      </c>
      <c r="C633" s="38">
        <v>3.34</v>
      </c>
      <c r="D633" s="38">
        <v>26.81</v>
      </c>
      <c r="E633" s="39" t="s">
        <v>64</v>
      </c>
      <c r="F633" s="39" t="s">
        <v>66</v>
      </c>
      <c r="G633" s="40">
        <v>2708000</v>
      </c>
      <c r="H633" s="40">
        <v>148940</v>
      </c>
      <c r="I633" s="40">
        <v>2856940</v>
      </c>
    </row>
    <row r="634" spans="1:9" ht="24.75" customHeight="1" x14ac:dyDescent="0.2">
      <c r="A634" s="37">
        <v>2718</v>
      </c>
      <c r="B634" s="38">
        <v>23.47</v>
      </c>
      <c r="C634" s="38">
        <v>3.34</v>
      </c>
      <c r="D634" s="38">
        <v>26.81</v>
      </c>
      <c r="E634" s="39" t="s">
        <v>64</v>
      </c>
      <c r="F634" s="39" t="s">
        <v>66</v>
      </c>
      <c r="G634" s="40">
        <v>2708000</v>
      </c>
      <c r="H634" s="40">
        <v>148940</v>
      </c>
      <c r="I634" s="40">
        <v>2856940</v>
      </c>
    </row>
    <row r="635" spans="1:9" ht="24.75" customHeight="1" x14ac:dyDescent="0.2">
      <c r="A635" s="37">
        <v>2719</v>
      </c>
      <c r="B635" s="38">
        <v>23.47</v>
      </c>
      <c r="C635" s="38">
        <v>3.34</v>
      </c>
      <c r="D635" s="38">
        <v>26.81</v>
      </c>
      <c r="E635" s="39" t="s">
        <v>64</v>
      </c>
      <c r="F635" s="39" t="s">
        <v>66</v>
      </c>
      <c r="G635" s="40">
        <v>2708000</v>
      </c>
      <c r="H635" s="40">
        <v>148940</v>
      </c>
      <c r="I635" s="40">
        <v>2856940</v>
      </c>
    </row>
    <row r="636" spans="1:9" ht="24.75" customHeight="1" x14ac:dyDescent="0.2">
      <c r="A636" s="37">
        <v>2720</v>
      </c>
      <c r="B636" s="38">
        <v>23.47</v>
      </c>
      <c r="C636" s="38">
        <v>3.34</v>
      </c>
      <c r="D636" s="38">
        <v>26.81</v>
      </c>
      <c r="E636" s="39" t="s">
        <v>64</v>
      </c>
      <c r="F636" s="39" t="s">
        <v>66</v>
      </c>
      <c r="G636" s="40">
        <v>2708000</v>
      </c>
      <c r="H636" s="40">
        <v>148940</v>
      </c>
      <c r="I636" s="40">
        <v>2856940</v>
      </c>
    </row>
    <row r="637" spans="1:9" ht="24.75" customHeight="1" x14ac:dyDescent="0.2">
      <c r="A637" s="37">
        <v>2721</v>
      </c>
      <c r="B637" s="38">
        <v>23.47</v>
      </c>
      <c r="C637" s="38">
        <v>3.34</v>
      </c>
      <c r="D637" s="38">
        <v>26.81</v>
      </c>
      <c r="E637" s="39" t="s">
        <v>64</v>
      </c>
      <c r="F637" s="39" t="s">
        <v>66</v>
      </c>
      <c r="G637" s="40">
        <v>2708000</v>
      </c>
      <c r="H637" s="40">
        <v>148940</v>
      </c>
      <c r="I637" s="40">
        <v>2856940</v>
      </c>
    </row>
    <row r="638" spans="1:9" ht="24.75" customHeight="1" x14ac:dyDescent="0.2">
      <c r="A638" s="37">
        <v>2722</v>
      </c>
      <c r="B638" s="38">
        <v>23.47</v>
      </c>
      <c r="C638" s="38">
        <v>3.34</v>
      </c>
      <c r="D638" s="38">
        <v>26.81</v>
      </c>
      <c r="E638" s="39" t="s">
        <v>64</v>
      </c>
      <c r="F638" s="39" t="s">
        <v>66</v>
      </c>
      <c r="G638" s="40">
        <v>2708000</v>
      </c>
      <c r="H638" s="40">
        <v>148940</v>
      </c>
      <c r="I638" s="40">
        <v>2856940</v>
      </c>
    </row>
    <row r="639" spans="1:9" ht="24.75" customHeight="1" x14ac:dyDescent="0.2">
      <c r="A639" s="37">
        <v>2723</v>
      </c>
      <c r="B639" s="38">
        <v>23.47</v>
      </c>
      <c r="C639" s="38">
        <v>3.34</v>
      </c>
      <c r="D639" s="38">
        <v>26.81</v>
      </c>
      <c r="E639" s="39" t="s">
        <v>64</v>
      </c>
      <c r="F639" s="39" t="s">
        <v>66</v>
      </c>
      <c r="G639" s="40">
        <v>2708000</v>
      </c>
      <c r="H639" s="40">
        <v>148940</v>
      </c>
      <c r="I639" s="40">
        <v>2856940</v>
      </c>
    </row>
    <row r="640" spans="1:9" ht="24.75" customHeight="1" x14ac:dyDescent="0.2">
      <c r="A640" s="37">
        <v>2724</v>
      </c>
      <c r="B640" s="38">
        <v>23.47</v>
      </c>
      <c r="C640" s="38">
        <v>3.34</v>
      </c>
      <c r="D640" s="38">
        <v>26.81</v>
      </c>
      <c r="E640" s="39" t="s">
        <v>64</v>
      </c>
      <c r="F640" s="39" t="s">
        <v>66</v>
      </c>
      <c r="G640" s="40">
        <v>2708000</v>
      </c>
      <c r="H640" s="40">
        <v>148940</v>
      </c>
      <c r="I640" s="40">
        <v>2856940</v>
      </c>
    </row>
    <row r="641" spans="1:9" ht="24.75" customHeight="1" x14ac:dyDescent="0.2">
      <c r="A641" s="37">
        <v>2725</v>
      </c>
      <c r="B641" s="38">
        <v>23.47</v>
      </c>
      <c r="C641" s="38">
        <v>3.34</v>
      </c>
      <c r="D641" s="38">
        <v>26.81</v>
      </c>
      <c r="E641" s="39" t="s">
        <v>64</v>
      </c>
      <c r="F641" s="39" t="s">
        <v>66</v>
      </c>
      <c r="G641" s="40">
        <v>2708000</v>
      </c>
      <c r="H641" s="40">
        <v>148940</v>
      </c>
      <c r="I641" s="40">
        <v>2856940</v>
      </c>
    </row>
    <row r="642" spans="1:9" ht="24.75" customHeight="1" x14ac:dyDescent="0.2">
      <c r="A642" s="37">
        <v>2726</v>
      </c>
      <c r="B642" s="38">
        <v>23.47</v>
      </c>
      <c r="C642" s="38">
        <v>3.34</v>
      </c>
      <c r="D642" s="38">
        <v>26.81</v>
      </c>
      <c r="E642" s="39" t="s">
        <v>64</v>
      </c>
      <c r="F642" s="39" t="s">
        <v>66</v>
      </c>
      <c r="G642" s="40">
        <v>2708000</v>
      </c>
      <c r="H642" s="40">
        <v>148940</v>
      </c>
      <c r="I642" s="40">
        <v>2856940</v>
      </c>
    </row>
    <row r="643" spans="1:9" ht="24.75" customHeight="1" x14ac:dyDescent="0.2">
      <c r="A643" s="37">
        <v>2727</v>
      </c>
      <c r="B643" s="38">
        <v>23.47</v>
      </c>
      <c r="C643" s="38">
        <v>3.34</v>
      </c>
      <c r="D643" s="38">
        <v>26.81</v>
      </c>
      <c r="E643" s="39" t="s">
        <v>64</v>
      </c>
      <c r="F643" s="39" t="s">
        <v>66</v>
      </c>
      <c r="G643" s="40">
        <v>2708000</v>
      </c>
      <c r="H643" s="40">
        <v>148940</v>
      </c>
      <c r="I643" s="40">
        <v>2856940</v>
      </c>
    </row>
    <row r="644" spans="1:9" ht="24.75" customHeight="1" x14ac:dyDescent="0.2">
      <c r="A644" s="37">
        <v>2728</v>
      </c>
      <c r="B644" s="38">
        <v>23.47</v>
      </c>
      <c r="C644" s="38">
        <v>3.34</v>
      </c>
      <c r="D644" s="38">
        <v>26.81</v>
      </c>
      <c r="E644" s="39" t="s">
        <v>64</v>
      </c>
      <c r="F644" s="39" t="s">
        <v>66</v>
      </c>
      <c r="G644" s="40">
        <v>2708000</v>
      </c>
      <c r="H644" s="40">
        <v>148940</v>
      </c>
      <c r="I644" s="40">
        <v>2856940</v>
      </c>
    </row>
    <row r="645" spans="1:9" ht="24.75" customHeight="1" x14ac:dyDescent="0.2">
      <c r="A645" s="37">
        <v>2729</v>
      </c>
      <c r="B645" s="38">
        <v>28.87</v>
      </c>
      <c r="C645" s="38">
        <v>3.4</v>
      </c>
      <c r="D645" s="38">
        <v>32.270000000000003</v>
      </c>
      <c r="E645" s="39" t="s">
        <v>67</v>
      </c>
      <c r="F645" s="39" t="s">
        <v>66</v>
      </c>
      <c r="G645" s="40">
        <v>3650640</v>
      </c>
      <c r="H645" s="40">
        <v>179273</v>
      </c>
      <c r="I645" s="40">
        <v>3829913</v>
      </c>
    </row>
    <row r="646" spans="1:9" ht="24.75" customHeight="1" x14ac:dyDescent="0.2">
      <c r="A646" s="37">
        <v>2730</v>
      </c>
      <c r="B646" s="38">
        <v>23.84</v>
      </c>
      <c r="C646" s="38">
        <v>0</v>
      </c>
      <c r="D646" s="38">
        <v>23.84</v>
      </c>
      <c r="E646" s="39" t="s">
        <v>61</v>
      </c>
      <c r="F646" s="39" t="s">
        <v>66</v>
      </c>
      <c r="G646" s="40">
        <v>2408000</v>
      </c>
      <c r="H646" s="40">
        <v>132440</v>
      </c>
      <c r="I646" s="40">
        <v>2540440</v>
      </c>
    </row>
    <row r="647" spans="1:9" ht="24.75" customHeight="1" x14ac:dyDescent="0.2">
      <c r="A647" s="37">
        <v>2731</v>
      </c>
      <c r="B647" s="38">
        <v>23.47</v>
      </c>
      <c r="C647" s="38">
        <v>3.38</v>
      </c>
      <c r="D647" s="38">
        <v>26.85</v>
      </c>
      <c r="E647" s="39" t="s">
        <v>64</v>
      </c>
      <c r="F647" s="39" t="s">
        <v>66</v>
      </c>
      <c r="G647" s="40">
        <v>2712000</v>
      </c>
      <c r="H647" s="40">
        <v>149160</v>
      </c>
      <c r="I647" s="40">
        <v>2861160</v>
      </c>
    </row>
    <row r="648" spans="1:9" ht="24.75" customHeight="1" x14ac:dyDescent="0.2">
      <c r="A648" s="37">
        <v>2732</v>
      </c>
      <c r="B648" s="38">
        <v>23.47</v>
      </c>
      <c r="C648" s="38">
        <v>3.34</v>
      </c>
      <c r="D648" s="38">
        <v>26.81</v>
      </c>
      <c r="E648" s="39" t="s">
        <v>64</v>
      </c>
      <c r="F648" s="39" t="s">
        <v>66</v>
      </c>
      <c r="G648" s="40">
        <v>2708000</v>
      </c>
      <c r="H648" s="40">
        <v>148940</v>
      </c>
      <c r="I648" s="40">
        <v>2856940</v>
      </c>
    </row>
    <row r="649" spans="1:9" ht="24.75" customHeight="1" x14ac:dyDescent="0.2">
      <c r="A649" s="37">
        <v>2733</v>
      </c>
      <c r="B649" s="38">
        <v>23.47</v>
      </c>
      <c r="C649" s="38">
        <v>3.34</v>
      </c>
      <c r="D649" s="38">
        <v>26.81</v>
      </c>
      <c r="E649" s="39" t="s">
        <v>64</v>
      </c>
      <c r="F649" s="39" t="s">
        <v>66</v>
      </c>
      <c r="G649" s="40">
        <v>2708000</v>
      </c>
      <c r="H649" s="40">
        <v>148940</v>
      </c>
      <c r="I649" s="40">
        <v>2856940</v>
      </c>
    </row>
    <row r="650" spans="1:9" ht="24.75" customHeight="1" x14ac:dyDescent="0.2">
      <c r="A650" s="37">
        <v>2734</v>
      </c>
      <c r="B650" s="38">
        <v>23.47</v>
      </c>
      <c r="C650" s="38">
        <v>3.34</v>
      </c>
      <c r="D650" s="38">
        <v>26.81</v>
      </c>
      <c r="E650" s="39" t="s">
        <v>64</v>
      </c>
      <c r="F650" s="39" t="s">
        <v>66</v>
      </c>
      <c r="G650" s="40">
        <v>2708000</v>
      </c>
      <c r="H650" s="40">
        <v>148940</v>
      </c>
      <c r="I650" s="40">
        <v>2856940</v>
      </c>
    </row>
    <row r="651" spans="1:9" ht="24.75" customHeight="1" x14ac:dyDescent="0.2">
      <c r="A651" s="37">
        <v>2735</v>
      </c>
      <c r="B651" s="38">
        <v>23.47</v>
      </c>
      <c r="C651" s="38">
        <v>3.34</v>
      </c>
      <c r="D651" s="38">
        <v>26.81</v>
      </c>
      <c r="E651" s="39" t="s">
        <v>64</v>
      </c>
      <c r="F651" s="39" t="s">
        <v>66</v>
      </c>
      <c r="G651" s="40">
        <v>2708000</v>
      </c>
      <c r="H651" s="40">
        <v>148940</v>
      </c>
      <c r="I651" s="40">
        <v>2856940</v>
      </c>
    </row>
    <row r="652" spans="1:9" ht="24.75" customHeight="1" x14ac:dyDescent="0.2">
      <c r="A652" s="37">
        <v>2736</v>
      </c>
      <c r="B652" s="38">
        <v>23.47</v>
      </c>
      <c r="C652" s="38">
        <v>3.34</v>
      </c>
      <c r="D652" s="38">
        <v>26.81</v>
      </c>
      <c r="E652" s="39" t="s">
        <v>64</v>
      </c>
      <c r="F652" s="39" t="s">
        <v>66</v>
      </c>
      <c r="G652" s="40">
        <v>2708000</v>
      </c>
      <c r="H652" s="40">
        <v>148940</v>
      </c>
      <c r="I652" s="40">
        <v>2856940</v>
      </c>
    </row>
    <row r="653" spans="1:9" ht="24.75" customHeight="1" x14ac:dyDescent="0.2">
      <c r="A653" s="37">
        <v>2737</v>
      </c>
      <c r="B653" s="38">
        <v>23.84</v>
      </c>
      <c r="C653" s="38">
        <v>3.31</v>
      </c>
      <c r="D653" s="38">
        <v>27.15</v>
      </c>
      <c r="E653" s="39" t="s">
        <v>64</v>
      </c>
      <c r="F653" s="39" t="s">
        <v>66</v>
      </c>
      <c r="G653" s="40">
        <v>2742300</v>
      </c>
      <c r="H653" s="40">
        <v>150827</v>
      </c>
      <c r="I653" s="40">
        <v>2893127</v>
      </c>
    </row>
    <row r="654" spans="1:9" ht="24.75" customHeight="1" x14ac:dyDescent="0.2">
      <c r="A654" s="37">
        <v>2743</v>
      </c>
      <c r="B654" s="38">
        <v>24.96</v>
      </c>
      <c r="C654" s="38">
        <v>3.4</v>
      </c>
      <c r="D654" s="38">
        <v>28.36</v>
      </c>
      <c r="E654" s="39" t="s">
        <v>64</v>
      </c>
      <c r="F654" s="39" t="s">
        <v>62</v>
      </c>
      <c r="G654" s="40">
        <v>2934600</v>
      </c>
      <c r="H654" s="40">
        <v>161403</v>
      </c>
      <c r="I654" s="40">
        <v>3096003</v>
      </c>
    </row>
    <row r="655" spans="1:9" ht="24.75" customHeight="1" x14ac:dyDescent="0.2">
      <c r="A655" s="37">
        <v>2745</v>
      </c>
      <c r="B655" s="38">
        <v>23.47</v>
      </c>
      <c r="C655" s="38">
        <v>3.34</v>
      </c>
      <c r="D655" s="38">
        <v>26.81</v>
      </c>
      <c r="E655" s="39" t="s">
        <v>64</v>
      </c>
      <c r="F655" s="39" t="s">
        <v>62</v>
      </c>
      <c r="G655" s="40">
        <v>2774200</v>
      </c>
      <c r="H655" s="40">
        <v>152581</v>
      </c>
      <c r="I655" s="40">
        <v>2926781</v>
      </c>
    </row>
    <row r="656" spans="1:9" ht="24.75" customHeight="1" x14ac:dyDescent="0.2">
      <c r="A656" s="37">
        <v>2746</v>
      </c>
      <c r="B656" s="38">
        <v>23.47</v>
      </c>
      <c r="C656" s="38">
        <v>3.34</v>
      </c>
      <c r="D656" s="38">
        <v>26.81</v>
      </c>
      <c r="E656" s="39" t="s">
        <v>64</v>
      </c>
      <c r="F656" s="39" t="s">
        <v>62</v>
      </c>
      <c r="G656" s="40">
        <v>2774200</v>
      </c>
      <c r="H656" s="40">
        <v>152581</v>
      </c>
      <c r="I656" s="40">
        <v>2926781</v>
      </c>
    </row>
    <row r="657" spans="1:9" ht="24.75" customHeight="1" x14ac:dyDescent="0.2">
      <c r="A657" s="37">
        <v>2747</v>
      </c>
      <c r="B657" s="38">
        <v>23.47</v>
      </c>
      <c r="C657" s="38">
        <v>3.34</v>
      </c>
      <c r="D657" s="38">
        <v>26.81</v>
      </c>
      <c r="E657" s="39" t="s">
        <v>64</v>
      </c>
      <c r="F657" s="39" t="s">
        <v>62</v>
      </c>
      <c r="G657" s="40">
        <v>2774200</v>
      </c>
      <c r="H657" s="40">
        <v>152581</v>
      </c>
      <c r="I657" s="40">
        <v>2926781</v>
      </c>
    </row>
    <row r="658" spans="1:9" ht="24.75" customHeight="1" x14ac:dyDescent="0.2">
      <c r="A658" s="37">
        <v>2748</v>
      </c>
      <c r="B658" s="38">
        <v>23.47</v>
      </c>
      <c r="C658" s="38">
        <v>3.34</v>
      </c>
      <c r="D658" s="38">
        <v>26.81</v>
      </c>
      <c r="E658" s="39" t="s">
        <v>64</v>
      </c>
      <c r="F658" s="39" t="s">
        <v>62</v>
      </c>
      <c r="G658" s="40">
        <v>2774200</v>
      </c>
      <c r="H658" s="40">
        <v>152581</v>
      </c>
      <c r="I658" s="40">
        <v>2926781</v>
      </c>
    </row>
    <row r="659" spans="1:9" ht="24.75" customHeight="1" x14ac:dyDescent="0.2">
      <c r="A659" s="37">
        <v>2749</v>
      </c>
      <c r="B659" s="38">
        <v>23.47</v>
      </c>
      <c r="C659" s="38">
        <v>3.34</v>
      </c>
      <c r="D659" s="38">
        <v>26.81</v>
      </c>
      <c r="E659" s="39" t="s">
        <v>64</v>
      </c>
      <c r="F659" s="39" t="s">
        <v>62</v>
      </c>
      <c r="G659" s="40">
        <v>2774200</v>
      </c>
      <c r="H659" s="40">
        <v>152581</v>
      </c>
      <c r="I659" s="40">
        <v>2926781</v>
      </c>
    </row>
    <row r="660" spans="1:9" ht="24.75" customHeight="1" x14ac:dyDescent="0.2">
      <c r="A660" s="37">
        <v>2750</v>
      </c>
      <c r="B660" s="38">
        <v>23.47</v>
      </c>
      <c r="C660" s="38">
        <v>3.34</v>
      </c>
      <c r="D660" s="38">
        <v>26.81</v>
      </c>
      <c r="E660" s="39" t="s">
        <v>64</v>
      </c>
      <c r="F660" s="39" t="s">
        <v>62</v>
      </c>
      <c r="G660" s="40">
        <v>2774200</v>
      </c>
      <c r="H660" s="40">
        <v>152581</v>
      </c>
      <c r="I660" s="40">
        <v>2926781</v>
      </c>
    </row>
    <row r="661" spans="1:9" ht="24.75" customHeight="1" x14ac:dyDescent="0.2">
      <c r="A661" s="37">
        <v>2751</v>
      </c>
      <c r="B661" s="38">
        <v>23.47</v>
      </c>
      <c r="C661" s="38">
        <v>3.34</v>
      </c>
      <c r="D661" s="38">
        <v>26.81</v>
      </c>
      <c r="E661" s="39" t="s">
        <v>64</v>
      </c>
      <c r="F661" s="39" t="s">
        <v>62</v>
      </c>
      <c r="G661" s="40">
        <v>2774200</v>
      </c>
      <c r="H661" s="40">
        <v>152581</v>
      </c>
      <c r="I661" s="40">
        <v>2926781</v>
      </c>
    </row>
    <row r="662" spans="1:9" ht="24.75" customHeight="1" x14ac:dyDescent="0.2">
      <c r="A662" s="37">
        <v>2752</v>
      </c>
      <c r="B662" s="38">
        <v>39.950000000000003</v>
      </c>
      <c r="C662" s="38">
        <v>6.77</v>
      </c>
      <c r="D662" s="38">
        <v>46.72</v>
      </c>
      <c r="E662" s="39" t="s">
        <v>68</v>
      </c>
      <c r="F662" s="39" t="s">
        <v>62</v>
      </c>
      <c r="G662" s="40">
        <v>5414416</v>
      </c>
      <c r="H662" s="40">
        <v>265887</v>
      </c>
      <c r="I662" s="40">
        <v>5680303</v>
      </c>
    </row>
    <row r="663" spans="1:9" ht="24.75" customHeight="1" x14ac:dyDescent="0.2">
      <c r="A663" s="37">
        <v>2901</v>
      </c>
      <c r="B663" s="38">
        <v>23.84</v>
      </c>
      <c r="C663" s="38">
        <v>0</v>
      </c>
      <c r="D663" s="38">
        <v>23.84</v>
      </c>
      <c r="E663" s="39" t="s">
        <v>61</v>
      </c>
      <c r="F663" s="39" t="s">
        <v>62</v>
      </c>
      <c r="G663" s="40">
        <v>2477600</v>
      </c>
      <c r="H663" s="40">
        <v>136268</v>
      </c>
      <c r="I663" s="40">
        <v>2613868</v>
      </c>
    </row>
    <row r="664" spans="1:9" ht="24.75" customHeight="1" x14ac:dyDescent="0.2">
      <c r="A664" s="37">
        <v>2902</v>
      </c>
      <c r="B664" s="38">
        <v>39.51</v>
      </c>
      <c r="C664" s="38">
        <v>3.31</v>
      </c>
      <c r="D664" s="38">
        <v>42.82</v>
      </c>
      <c r="E664" s="39" t="s">
        <v>63</v>
      </c>
      <c r="F664" s="39" t="s">
        <v>62</v>
      </c>
      <c r="G664" s="40">
        <v>4984112</v>
      </c>
      <c r="H664" s="40">
        <v>244756</v>
      </c>
      <c r="I664" s="40">
        <v>5228868</v>
      </c>
    </row>
    <row r="665" spans="1:9" ht="24.75" customHeight="1" x14ac:dyDescent="0.2">
      <c r="A665" s="37">
        <v>2903</v>
      </c>
      <c r="B665" s="38">
        <v>23.65</v>
      </c>
      <c r="C665" s="38">
        <v>3.34</v>
      </c>
      <c r="D665" s="38">
        <v>26.99</v>
      </c>
      <c r="E665" s="39" t="s">
        <v>64</v>
      </c>
      <c r="F665" s="39" t="s">
        <v>62</v>
      </c>
      <c r="G665" s="40">
        <v>2805000</v>
      </c>
      <c r="H665" s="40">
        <v>154275</v>
      </c>
      <c r="I665" s="40">
        <v>2959275</v>
      </c>
    </row>
    <row r="666" spans="1:9" ht="24.75" customHeight="1" x14ac:dyDescent="0.2">
      <c r="A666" s="37">
        <v>2905</v>
      </c>
      <c r="B666" s="38">
        <v>23.47</v>
      </c>
      <c r="C666" s="38">
        <v>3.34</v>
      </c>
      <c r="D666" s="38">
        <v>26.81</v>
      </c>
      <c r="E666" s="39" t="s">
        <v>64</v>
      </c>
      <c r="F666" s="39" t="s">
        <v>62</v>
      </c>
      <c r="G666" s="40">
        <v>2786300</v>
      </c>
      <c r="H666" s="40">
        <v>153247</v>
      </c>
      <c r="I666" s="40">
        <v>2939547</v>
      </c>
    </row>
    <row r="667" spans="1:9" ht="24.75" customHeight="1" x14ac:dyDescent="0.2">
      <c r="A667" s="37">
        <v>2906</v>
      </c>
      <c r="B667" s="38">
        <v>23.47</v>
      </c>
      <c r="C667" s="38">
        <v>3.34</v>
      </c>
      <c r="D667" s="38">
        <v>26.81</v>
      </c>
      <c r="E667" s="39" t="s">
        <v>64</v>
      </c>
      <c r="F667" s="39" t="s">
        <v>62</v>
      </c>
      <c r="G667" s="40">
        <v>2786300</v>
      </c>
      <c r="H667" s="40">
        <v>153247</v>
      </c>
      <c r="I667" s="40">
        <v>2939547</v>
      </c>
    </row>
    <row r="668" spans="1:9" ht="24.75" customHeight="1" x14ac:dyDescent="0.2">
      <c r="A668" s="37">
        <v>2907</v>
      </c>
      <c r="B668" s="38">
        <v>23.47</v>
      </c>
      <c r="C668" s="38">
        <v>3.34</v>
      </c>
      <c r="D668" s="38">
        <v>26.81</v>
      </c>
      <c r="E668" s="39" t="s">
        <v>64</v>
      </c>
      <c r="F668" s="39" t="s">
        <v>62</v>
      </c>
      <c r="G668" s="40">
        <v>2786300</v>
      </c>
      <c r="H668" s="40">
        <v>153247</v>
      </c>
      <c r="I668" s="40">
        <v>2939547</v>
      </c>
    </row>
    <row r="669" spans="1:9" ht="24.75" customHeight="1" x14ac:dyDescent="0.2">
      <c r="A669" s="37">
        <v>2908</v>
      </c>
      <c r="B669" s="38">
        <v>23.47</v>
      </c>
      <c r="C669" s="38">
        <v>3.34</v>
      </c>
      <c r="D669" s="38">
        <v>26.81</v>
      </c>
      <c r="E669" s="39" t="s">
        <v>64</v>
      </c>
      <c r="F669" s="39" t="s">
        <v>62</v>
      </c>
      <c r="G669" s="40">
        <v>2786300</v>
      </c>
      <c r="H669" s="40">
        <v>153247</v>
      </c>
      <c r="I669" s="40">
        <v>2939547</v>
      </c>
    </row>
    <row r="670" spans="1:9" ht="24.75" customHeight="1" x14ac:dyDescent="0.2">
      <c r="A670" s="37">
        <v>2909</v>
      </c>
      <c r="B670" s="38">
        <v>23.47</v>
      </c>
      <c r="C670" s="38">
        <v>3.34</v>
      </c>
      <c r="D670" s="38">
        <v>26.81</v>
      </c>
      <c r="E670" s="39" t="s">
        <v>64</v>
      </c>
      <c r="F670" s="39" t="s">
        <v>62</v>
      </c>
      <c r="G670" s="40">
        <v>2786300</v>
      </c>
      <c r="H670" s="40">
        <v>153247</v>
      </c>
      <c r="I670" s="40">
        <v>2939547</v>
      </c>
    </row>
    <row r="671" spans="1:9" ht="24.75" customHeight="1" x14ac:dyDescent="0.2">
      <c r="A671" s="37">
        <v>2910</v>
      </c>
      <c r="B671" s="38">
        <v>23.47</v>
      </c>
      <c r="C671" s="38">
        <v>3.34</v>
      </c>
      <c r="D671" s="38">
        <v>26.81</v>
      </c>
      <c r="E671" s="39" t="s">
        <v>64</v>
      </c>
      <c r="F671" s="39" t="s">
        <v>62</v>
      </c>
      <c r="G671" s="40">
        <v>2786300</v>
      </c>
      <c r="H671" s="40">
        <v>153247</v>
      </c>
      <c r="I671" s="40">
        <v>2939547</v>
      </c>
    </row>
    <row r="672" spans="1:9" ht="24.75" customHeight="1" x14ac:dyDescent="0.2">
      <c r="A672" s="37">
        <v>2911</v>
      </c>
      <c r="B672" s="38">
        <v>23.47</v>
      </c>
      <c r="C672" s="38">
        <v>3.34</v>
      </c>
      <c r="D672" s="38">
        <v>26.81</v>
      </c>
      <c r="E672" s="39" t="s">
        <v>64</v>
      </c>
      <c r="F672" s="39" t="s">
        <v>62</v>
      </c>
      <c r="G672" s="40">
        <v>2786300</v>
      </c>
      <c r="H672" s="40">
        <v>153247</v>
      </c>
      <c r="I672" s="40">
        <v>2939547</v>
      </c>
    </row>
    <row r="673" spans="1:9" ht="24.75" customHeight="1" x14ac:dyDescent="0.2">
      <c r="A673" s="37">
        <v>2912</v>
      </c>
      <c r="B673" s="38">
        <v>23.84</v>
      </c>
      <c r="C673" s="38">
        <v>3.4</v>
      </c>
      <c r="D673" s="38">
        <v>27.24</v>
      </c>
      <c r="E673" s="39" t="s">
        <v>64</v>
      </c>
      <c r="F673" s="39" t="s">
        <v>62</v>
      </c>
      <c r="G673" s="40">
        <v>2830900</v>
      </c>
      <c r="H673" s="40">
        <v>155700</v>
      </c>
      <c r="I673" s="40">
        <v>2986600</v>
      </c>
    </row>
    <row r="674" spans="1:9" ht="24.75" customHeight="1" x14ac:dyDescent="0.2">
      <c r="A674" s="37">
        <v>2914</v>
      </c>
      <c r="B674" s="38">
        <v>32.520000000000003</v>
      </c>
      <c r="C674" s="38">
        <v>0</v>
      </c>
      <c r="D674" s="38">
        <v>32.520000000000003</v>
      </c>
      <c r="E674" s="39" t="s">
        <v>65</v>
      </c>
      <c r="F674" s="39" t="s">
        <v>66</v>
      </c>
      <c r="G674" s="40">
        <v>3689840</v>
      </c>
      <c r="H674" s="40">
        <v>181198</v>
      </c>
      <c r="I674" s="40">
        <v>3871038</v>
      </c>
    </row>
    <row r="675" spans="1:9" ht="24.75" customHeight="1" x14ac:dyDescent="0.2">
      <c r="A675" s="37">
        <v>2915</v>
      </c>
      <c r="B675" s="38">
        <v>26.81</v>
      </c>
      <c r="C675" s="38">
        <v>0</v>
      </c>
      <c r="D675" s="38">
        <v>26.81</v>
      </c>
      <c r="E675" s="39" t="s">
        <v>61</v>
      </c>
      <c r="F675" s="39" t="s">
        <v>66</v>
      </c>
      <c r="G675" s="40">
        <v>2716000</v>
      </c>
      <c r="H675" s="40">
        <v>149380</v>
      </c>
      <c r="I675" s="40">
        <v>2865380</v>
      </c>
    </row>
    <row r="676" spans="1:9" ht="24.75" customHeight="1" x14ac:dyDescent="0.2">
      <c r="A676" s="37">
        <v>2916</v>
      </c>
      <c r="B676" s="38">
        <v>26.81</v>
      </c>
      <c r="C676" s="38">
        <v>0</v>
      </c>
      <c r="D676" s="38">
        <v>26.81</v>
      </c>
      <c r="E676" s="39" t="s">
        <v>61</v>
      </c>
      <c r="F676" s="39" t="s">
        <v>66</v>
      </c>
      <c r="G676" s="40">
        <v>2716000</v>
      </c>
      <c r="H676" s="40">
        <v>149380</v>
      </c>
      <c r="I676" s="40">
        <v>2865380</v>
      </c>
    </row>
    <row r="677" spans="1:9" ht="24.75" customHeight="1" x14ac:dyDescent="0.2">
      <c r="A677" s="37">
        <v>2917</v>
      </c>
      <c r="B677" s="38">
        <v>23.47</v>
      </c>
      <c r="C677" s="38">
        <v>3.34</v>
      </c>
      <c r="D677" s="38">
        <v>26.81</v>
      </c>
      <c r="E677" s="39" t="s">
        <v>64</v>
      </c>
      <c r="F677" s="39" t="s">
        <v>66</v>
      </c>
      <c r="G677" s="40">
        <v>2716000</v>
      </c>
      <c r="H677" s="40">
        <v>149380</v>
      </c>
      <c r="I677" s="40">
        <v>2865380</v>
      </c>
    </row>
    <row r="678" spans="1:9" ht="24.75" customHeight="1" x14ac:dyDescent="0.2">
      <c r="A678" s="37">
        <v>2918</v>
      </c>
      <c r="B678" s="38">
        <v>23.47</v>
      </c>
      <c r="C678" s="38">
        <v>3.34</v>
      </c>
      <c r="D678" s="38">
        <v>26.81</v>
      </c>
      <c r="E678" s="39" t="s">
        <v>64</v>
      </c>
      <c r="F678" s="39" t="s">
        <v>66</v>
      </c>
      <c r="G678" s="40">
        <v>2716000</v>
      </c>
      <c r="H678" s="40">
        <v>149380</v>
      </c>
      <c r="I678" s="40">
        <v>2865380</v>
      </c>
    </row>
    <row r="679" spans="1:9" ht="24.75" customHeight="1" x14ac:dyDescent="0.2">
      <c r="A679" s="37">
        <v>2919</v>
      </c>
      <c r="B679" s="38">
        <v>23.47</v>
      </c>
      <c r="C679" s="38">
        <v>3.34</v>
      </c>
      <c r="D679" s="38">
        <v>26.81</v>
      </c>
      <c r="E679" s="39" t="s">
        <v>64</v>
      </c>
      <c r="F679" s="39" t="s">
        <v>66</v>
      </c>
      <c r="G679" s="40">
        <v>2716000</v>
      </c>
      <c r="H679" s="40">
        <v>149380</v>
      </c>
      <c r="I679" s="40">
        <v>2865380</v>
      </c>
    </row>
    <row r="680" spans="1:9" ht="24.75" customHeight="1" x14ac:dyDescent="0.2">
      <c r="A680" s="37">
        <v>2920</v>
      </c>
      <c r="B680" s="38">
        <v>23.47</v>
      </c>
      <c r="C680" s="38">
        <v>3.34</v>
      </c>
      <c r="D680" s="38">
        <v>26.81</v>
      </c>
      <c r="E680" s="39" t="s">
        <v>64</v>
      </c>
      <c r="F680" s="39" t="s">
        <v>66</v>
      </c>
      <c r="G680" s="40">
        <v>2716000</v>
      </c>
      <c r="H680" s="40">
        <v>149380</v>
      </c>
      <c r="I680" s="40">
        <v>2865380</v>
      </c>
    </row>
    <row r="681" spans="1:9" ht="24.75" customHeight="1" x14ac:dyDescent="0.2">
      <c r="A681" s="37">
        <v>2921</v>
      </c>
      <c r="B681" s="38">
        <v>23.47</v>
      </c>
      <c r="C681" s="38">
        <v>3.34</v>
      </c>
      <c r="D681" s="38">
        <v>26.81</v>
      </c>
      <c r="E681" s="39" t="s">
        <v>64</v>
      </c>
      <c r="F681" s="39" t="s">
        <v>66</v>
      </c>
      <c r="G681" s="40">
        <v>2716000</v>
      </c>
      <c r="H681" s="40">
        <v>149380</v>
      </c>
      <c r="I681" s="40">
        <v>2865380</v>
      </c>
    </row>
    <row r="682" spans="1:9" ht="24.75" customHeight="1" x14ac:dyDescent="0.2">
      <c r="A682" s="37">
        <v>2922</v>
      </c>
      <c r="B682" s="38">
        <v>23.47</v>
      </c>
      <c r="C682" s="38">
        <v>3.34</v>
      </c>
      <c r="D682" s="38">
        <v>26.81</v>
      </c>
      <c r="E682" s="39" t="s">
        <v>64</v>
      </c>
      <c r="F682" s="39" t="s">
        <v>66</v>
      </c>
      <c r="G682" s="40">
        <v>2716000</v>
      </c>
      <c r="H682" s="40">
        <v>149380</v>
      </c>
      <c r="I682" s="40">
        <v>2865380</v>
      </c>
    </row>
    <row r="683" spans="1:9" ht="24.75" customHeight="1" x14ac:dyDescent="0.2">
      <c r="A683" s="37">
        <v>2923</v>
      </c>
      <c r="B683" s="38">
        <v>23.47</v>
      </c>
      <c r="C683" s="38">
        <v>3.34</v>
      </c>
      <c r="D683" s="38">
        <v>26.81</v>
      </c>
      <c r="E683" s="39" t="s">
        <v>64</v>
      </c>
      <c r="F683" s="39" t="s">
        <v>66</v>
      </c>
      <c r="G683" s="40">
        <v>2716000</v>
      </c>
      <c r="H683" s="40">
        <v>149380</v>
      </c>
      <c r="I683" s="40">
        <v>2865380</v>
      </c>
    </row>
    <row r="684" spans="1:9" ht="24.75" customHeight="1" x14ac:dyDescent="0.2">
      <c r="A684" s="37">
        <v>2924</v>
      </c>
      <c r="B684" s="38">
        <v>23.47</v>
      </c>
      <c r="C684" s="38">
        <v>3.34</v>
      </c>
      <c r="D684" s="38">
        <v>26.81</v>
      </c>
      <c r="E684" s="39" t="s">
        <v>64</v>
      </c>
      <c r="F684" s="39" t="s">
        <v>66</v>
      </c>
      <c r="G684" s="40">
        <v>2716000</v>
      </c>
      <c r="H684" s="40">
        <v>149380</v>
      </c>
      <c r="I684" s="40">
        <v>2865380</v>
      </c>
    </row>
    <row r="685" spans="1:9" ht="24.75" customHeight="1" x14ac:dyDescent="0.2">
      <c r="A685" s="37">
        <v>2925</v>
      </c>
      <c r="B685" s="38">
        <v>23.47</v>
      </c>
      <c r="C685" s="38">
        <v>3.34</v>
      </c>
      <c r="D685" s="38">
        <v>26.81</v>
      </c>
      <c r="E685" s="39" t="s">
        <v>64</v>
      </c>
      <c r="F685" s="39" t="s">
        <v>66</v>
      </c>
      <c r="G685" s="40">
        <v>2716000</v>
      </c>
      <c r="H685" s="40">
        <v>149380</v>
      </c>
      <c r="I685" s="40">
        <v>2865380</v>
      </c>
    </row>
    <row r="686" spans="1:9" ht="24.75" customHeight="1" x14ac:dyDescent="0.2">
      <c r="A686" s="37">
        <v>2926</v>
      </c>
      <c r="B686" s="38">
        <v>23.47</v>
      </c>
      <c r="C686" s="38">
        <v>3.34</v>
      </c>
      <c r="D686" s="38">
        <v>26.81</v>
      </c>
      <c r="E686" s="39" t="s">
        <v>64</v>
      </c>
      <c r="F686" s="39" t="s">
        <v>66</v>
      </c>
      <c r="G686" s="40">
        <v>2716000</v>
      </c>
      <c r="H686" s="40">
        <v>149380</v>
      </c>
      <c r="I686" s="40">
        <v>2865380</v>
      </c>
    </row>
    <row r="687" spans="1:9" ht="24.75" customHeight="1" x14ac:dyDescent="0.2">
      <c r="A687" s="37">
        <v>2927</v>
      </c>
      <c r="B687" s="38">
        <v>23.47</v>
      </c>
      <c r="C687" s="38">
        <v>3.34</v>
      </c>
      <c r="D687" s="38">
        <v>26.81</v>
      </c>
      <c r="E687" s="39" t="s">
        <v>64</v>
      </c>
      <c r="F687" s="39" t="s">
        <v>66</v>
      </c>
      <c r="G687" s="40">
        <v>2716000</v>
      </c>
      <c r="H687" s="40">
        <v>149380</v>
      </c>
      <c r="I687" s="40">
        <v>2865380</v>
      </c>
    </row>
    <row r="688" spans="1:9" ht="24.75" customHeight="1" x14ac:dyDescent="0.2">
      <c r="A688" s="37">
        <v>2928</v>
      </c>
      <c r="B688" s="38">
        <v>23.47</v>
      </c>
      <c r="C688" s="38">
        <v>3.34</v>
      </c>
      <c r="D688" s="38">
        <v>26.81</v>
      </c>
      <c r="E688" s="39" t="s">
        <v>64</v>
      </c>
      <c r="F688" s="39" t="s">
        <v>66</v>
      </c>
      <c r="G688" s="40">
        <v>2716000</v>
      </c>
      <c r="H688" s="40">
        <v>149380</v>
      </c>
      <c r="I688" s="40">
        <v>2865380</v>
      </c>
    </row>
    <row r="689" spans="1:9" ht="24.75" customHeight="1" x14ac:dyDescent="0.2">
      <c r="A689" s="37">
        <v>2929</v>
      </c>
      <c r="B689" s="38">
        <v>28.87</v>
      </c>
      <c r="C689" s="38">
        <v>3.4</v>
      </c>
      <c r="D689" s="38">
        <v>32.270000000000003</v>
      </c>
      <c r="E689" s="39" t="s">
        <v>67</v>
      </c>
      <c r="F689" s="39" t="s">
        <v>66</v>
      </c>
      <c r="G689" s="40">
        <v>3661504</v>
      </c>
      <c r="H689" s="40">
        <v>179806</v>
      </c>
      <c r="I689" s="40">
        <v>3841310</v>
      </c>
    </row>
    <row r="690" spans="1:9" ht="24.75" customHeight="1" x14ac:dyDescent="0.2">
      <c r="A690" s="37">
        <v>2930</v>
      </c>
      <c r="B690" s="38">
        <v>23.84</v>
      </c>
      <c r="C690" s="38">
        <v>0</v>
      </c>
      <c r="D690" s="38">
        <v>23.84</v>
      </c>
      <c r="E690" s="39" t="s">
        <v>61</v>
      </c>
      <c r="F690" s="39" t="s">
        <v>66</v>
      </c>
      <c r="G690" s="40">
        <v>2415200</v>
      </c>
      <c r="H690" s="40">
        <v>132836</v>
      </c>
      <c r="I690" s="40">
        <v>2548036</v>
      </c>
    </row>
    <row r="691" spans="1:9" ht="24.75" customHeight="1" x14ac:dyDescent="0.2">
      <c r="A691" s="37">
        <v>2931</v>
      </c>
      <c r="B691" s="38">
        <v>23.47</v>
      </c>
      <c r="C691" s="38">
        <v>3.38</v>
      </c>
      <c r="D691" s="38">
        <v>26.85</v>
      </c>
      <c r="E691" s="39" t="s">
        <v>64</v>
      </c>
      <c r="F691" s="39" t="s">
        <v>66</v>
      </c>
      <c r="G691" s="40">
        <v>2720100</v>
      </c>
      <c r="H691" s="40">
        <v>149606</v>
      </c>
      <c r="I691" s="40">
        <v>2869706</v>
      </c>
    </row>
    <row r="692" spans="1:9" ht="24.75" customHeight="1" x14ac:dyDescent="0.2">
      <c r="A692" s="37">
        <v>2932</v>
      </c>
      <c r="B692" s="38">
        <v>23.47</v>
      </c>
      <c r="C692" s="38">
        <v>3.34</v>
      </c>
      <c r="D692" s="38">
        <v>26.81</v>
      </c>
      <c r="E692" s="39" t="s">
        <v>64</v>
      </c>
      <c r="F692" s="39" t="s">
        <v>66</v>
      </c>
      <c r="G692" s="40">
        <v>2716000</v>
      </c>
      <c r="H692" s="40">
        <v>149380</v>
      </c>
      <c r="I692" s="40">
        <v>2865380</v>
      </c>
    </row>
    <row r="693" spans="1:9" ht="24.75" customHeight="1" x14ac:dyDescent="0.2">
      <c r="A693" s="37">
        <v>2933</v>
      </c>
      <c r="B693" s="38">
        <v>23.47</v>
      </c>
      <c r="C693" s="38">
        <v>3.34</v>
      </c>
      <c r="D693" s="38">
        <v>26.81</v>
      </c>
      <c r="E693" s="39" t="s">
        <v>64</v>
      </c>
      <c r="F693" s="39" t="s">
        <v>66</v>
      </c>
      <c r="G693" s="40">
        <v>2716000</v>
      </c>
      <c r="H693" s="40">
        <v>149380</v>
      </c>
      <c r="I693" s="40">
        <v>2865380</v>
      </c>
    </row>
    <row r="694" spans="1:9" ht="24.75" customHeight="1" x14ac:dyDescent="0.2">
      <c r="A694" s="37">
        <v>2934</v>
      </c>
      <c r="B694" s="38">
        <v>23.47</v>
      </c>
      <c r="C694" s="38">
        <v>3.34</v>
      </c>
      <c r="D694" s="38">
        <v>26.81</v>
      </c>
      <c r="E694" s="39" t="s">
        <v>64</v>
      </c>
      <c r="F694" s="39" t="s">
        <v>66</v>
      </c>
      <c r="G694" s="40">
        <v>2716000</v>
      </c>
      <c r="H694" s="40">
        <v>149380</v>
      </c>
      <c r="I694" s="40">
        <v>2865380</v>
      </c>
    </row>
    <row r="695" spans="1:9" ht="24.75" customHeight="1" x14ac:dyDescent="0.2">
      <c r="A695" s="37">
        <v>2935</v>
      </c>
      <c r="B695" s="38">
        <v>23.47</v>
      </c>
      <c r="C695" s="38">
        <v>3.34</v>
      </c>
      <c r="D695" s="38">
        <v>26.81</v>
      </c>
      <c r="E695" s="39" t="s">
        <v>64</v>
      </c>
      <c r="F695" s="39" t="s">
        <v>66</v>
      </c>
      <c r="G695" s="40">
        <v>2716000</v>
      </c>
      <c r="H695" s="40">
        <v>149380</v>
      </c>
      <c r="I695" s="40">
        <v>2865380</v>
      </c>
    </row>
    <row r="696" spans="1:9" ht="24.75" customHeight="1" x14ac:dyDescent="0.2">
      <c r="A696" s="37">
        <v>2936</v>
      </c>
      <c r="B696" s="38">
        <v>23.47</v>
      </c>
      <c r="C696" s="38">
        <v>3.34</v>
      </c>
      <c r="D696" s="38">
        <v>26.81</v>
      </c>
      <c r="E696" s="39" t="s">
        <v>64</v>
      </c>
      <c r="F696" s="39" t="s">
        <v>66</v>
      </c>
      <c r="G696" s="40">
        <v>2716000</v>
      </c>
      <c r="H696" s="40">
        <v>149380</v>
      </c>
      <c r="I696" s="40">
        <v>2865380</v>
      </c>
    </row>
    <row r="697" spans="1:9" ht="24.75" customHeight="1" x14ac:dyDescent="0.2">
      <c r="A697" s="37">
        <v>2937</v>
      </c>
      <c r="B697" s="38">
        <v>23.84</v>
      </c>
      <c r="C697" s="38">
        <v>3.31</v>
      </c>
      <c r="D697" s="38">
        <v>27.15</v>
      </c>
      <c r="E697" s="39" t="s">
        <v>64</v>
      </c>
      <c r="F697" s="39" t="s">
        <v>66</v>
      </c>
      <c r="G697" s="40">
        <v>2750500</v>
      </c>
      <c r="H697" s="40">
        <v>151278</v>
      </c>
      <c r="I697" s="40">
        <v>2901778</v>
      </c>
    </row>
    <row r="698" spans="1:9" ht="24.75" customHeight="1" x14ac:dyDescent="0.2">
      <c r="A698" s="37">
        <v>2943</v>
      </c>
      <c r="B698" s="38">
        <v>24.96</v>
      </c>
      <c r="C698" s="38">
        <v>3.4</v>
      </c>
      <c r="D698" s="38">
        <v>28.36</v>
      </c>
      <c r="E698" s="39" t="s">
        <v>64</v>
      </c>
      <c r="F698" s="39" t="s">
        <v>62</v>
      </c>
      <c r="G698" s="40">
        <v>2947300</v>
      </c>
      <c r="H698" s="40">
        <v>162102</v>
      </c>
      <c r="I698" s="40">
        <v>3109402</v>
      </c>
    </row>
    <row r="699" spans="1:9" ht="24.75" customHeight="1" x14ac:dyDescent="0.2">
      <c r="A699" s="37">
        <v>2945</v>
      </c>
      <c r="B699" s="38">
        <v>23.47</v>
      </c>
      <c r="C699" s="38">
        <v>3.34</v>
      </c>
      <c r="D699" s="38">
        <v>26.81</v>
      </c>
      <c r="E699" s="39" t="s">
        <v>64</v>
      </c>
      <c r="F699" s="39" t="s">
        <v>62</v>
      </c>
      <c r="G699" s="40">
        <v>2786200</v>
      </c>
      <c r="H699" s="40">
        <v>153241</v>
      </c>
      <c r="I699" s="40">
        <v>2939441</v>
      </c>
    </row>
    <row r="700" spans="1:9" ht="24.75" customHeight="1" x14ac:dyDescent="0.2">
      <c r="A700" s="37">
        <v>2946</v>
      </c>
      <c r="B700" s="38">
        <v>23.47</v>
      </c>
      <c r="C700" s="38">
        <v>3.34</v>
      </c>
      <c r="D700" s="38">
        <v>26.81</v>
      </c>
      <c r="E700" s="39" t="s">
        <v>64</v>
      </c>
      <c r="F700" s="39" t="s">
        <v>62</v>
      </c>
      <c r="G700" s="40">
        <v>2786200</v>
      </c>
      <c r="H700" s="40">
        <v>153241</v>
      </c>
      <c r="I700" s="40">
        <v>2939441</v>
      </c>
    </row>
    <row r="701" spans="1:9" ht="24.75" customHeight="1" x14ac:dyDescent="0.2">
      <c r="A701" s="37">
        <v>2947</v>
      </c>
      <c r="B701" s="38">
        <v>23.47</v>
      </c>
      <c r="C701" s="38">
        <v>3.34</v>
      </c>
      <c r="D701" s="38">
        <v>26.81</v>
      </c>
      <c r="E701" s="39" t="s">
        <v>64</v>
      </c>
      <c r="F701" s="39" t="s">
        <v>62</v>
      </c>
      <c r="G701" s="40">
        <v>2786200</v>
      </c>
      <c r="H701" s="40">
        <v>153241</v>
      </c>
      <c r="I701" s="40">
        <v>2939441</v>
      </c>
    </row>
    <row r="702" spans="1:9" ht="24.75" customHeight="1" x14ac:dyDescent="0.2">
      <c r="A702" s="37">
        <v>2948</v>
      </c>
      <c r="B702" s="38">
        <v>23.47</v>
      </c>
      <c r="C702" s="38">
        <v>3.34</v>
      </c>
      <c r="D702" s="38">
        <v>26.81</v>
      </c>
      <c r="E702" s="39" t="s">
        <v>64</v>
      </c>
      <c r="F702" s="39" t="s">
        <v>62</v>
      </c>
      <c r="G702" s="40">
        <v>2786200</v>
      </c>
      <c r="H702" s="40">
        <v>153241</v>
      </c>
      <c r="I702" s="40">
        <v>2939441</v>
      </c>
    </row>
    <row r="703" spans="1:9" ht="24.75" customHeight="1" x14ac:dyDescent="0.2">
      <c r="A703" s="37">
        <v>2949</v>
      </c>
      <c r="B703" s="38">
        <v>23.47</v>
      </c>
      <c r="C703" s="38">
        <v>3.34</v>
      </c>
      <c r="D703" s="38">
        <v>26.81</v>
      </c>
      <c r="E703" s="39" t="s">
        <v>64</v>
      </c>
      <c r="F703" s="39" t="s">
        <v>62</v>
      </c>
      <c r="G703" s="40">
        <v>2786200</v>
      </c>
      <c r="H703" s="40">
        <v>153241</v>
      </c>
      <c r="I703" s="40">
        <v>2939441</v>
      </c>
    </row>
    <row r="704" spans="1:9" ht="24.75" customHeight="1" x14ac:dyDescent="0.2">
      <c r="A704" s="37">
        <v>2950</v>
      </c>
      <c r="B704" s="38">
        <v>23.47</v>
      </c>
      <c r="C704" s="38">
        <v>3.34</v>
      </c>
      <c r="D704" s="38">
        <v>26.81</v>
      </c>
      <c r="E704" s="39" t="s">
        <v>64</v>
      </c>
      <c r="F704" s="39" t="s">
        <v>62</v>
      </c>
      <c r="G704" s="40">
        <v>2786200</v>
      </c>
      <c r="H704" s="40">
        <v>153241</v>
      </c>
      <c r="I704" s="40">
        <v>2939441</v>
      </c>
    </row>
    <row r="705" spans="1:9" ht="24.75" customHeight="1" x14ac:dyDescent="0.2">
      <c r="A705" s="37">
        <v>2951</v>
      </c>
      <c r="B705" s="38">
        <v>23.47</v>
      </c>
      <c r="C705" s="38">
        <v>3.34</v>
      </c>
      <c r="D705" s="38">
        <v>26.81</v>
      </c>
      <c r="E705" s="39" t="s">
        <v>64</v>
      </c>
      <c r="F705" s="39" t="s">
        <v>62</v>
      </c>
      <c r="G705" s="40">
        <v>2786200</v>
      </c>
      <c r="H705" s="40">
        <v>153241</v>
      </c>
      <c r="I705" s="40">
        <v>2939441</v>
      </c>
    </row>
    <row r="706" spans="1:9" ht="24.75" customHeight="1" x14ac:dyDescent="0.2">
      <c r="A706" s="37">
        <v>2952</v>
      </c>
      <c r="B706" s="38">
        <v>39.950000000000003</v>
      </c>
      <c r="C706" s="38">
        <v>6.77</v>
      </c>
      <c r="D706" s="38">
        <v>46.72</v>
      </c>
      <c r="E706" s="39" t="s">
        <v>68</v>
      </c>
      <c r="F706" s="39" t="s">
        <v>62</v>
      </c>
      <c r="G706" s="40">
        <v>5438048</v>
      </c>
      <c r="H706" s="40">
        <v>267047</v>
      </c>
      <c r="I706" s="40">
        <v>5705095</v>
      </c>
    </row>
  </sheetData>
  <mergeCells count="7">
    <mergeCell ref="H1:H2"/>
    <mergeCell ref="I1:I2"/>
    <mergeCell ref="A1:A2"/>
    <mergeCell ref="B1:D1"/>
    <mergeCell ref="E1:E2"/>
    <mergeCell ref="F1:F2"/>
    <mergeCell ref="G1:G2"/>
  </mergeCells>
  <pageMargins left="0.75" right="0.75" top="1" bottom="1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Autocompute Template</vt:lpstr>
      <vt:lpstr>Availability</vt:lpstr>
      <vt:lpstr>Complete Pricelist</vt:lpstr>
      <vt:lpstr>_FilterDatabase</vt:lpstr>
      <vt:lpstr>_FilterDatabase_1</vt:lpstr>
      <vt:lpstr>'Autocompute Template'!Print_Area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SuperFloi</dc:creator>
  <cp:lastModifiedBy>SuperFloi</cp:lastModifiedBy>
  <cp:revision>0</cp:revision>
  <cp:lastPrinted>2012-04-26T17:48:03Z</cp:lastPrinted>
  <dcterms:modified xsi:type="dcterms:W3CDTF">2012-05-14T13:55:54Z</dcterms:modified>
</cp:coreProperties>
</file>